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Website\Website\RFP\S202\"/>
    </mc:Choice>
  </mc:AlternateContent>
  <bookViews>
    <workbookView xWindow="0" yWindow="0" windowWidth="25200" windowHeight="11985"/>
  </bookViews>
  <sheets>
    <sheet name="Cost Proposal" sheetId="1" r:id="rId1"/>
    <sheet name="Direct Labor Costs" sheetId="2" r:id="rId2"/>
    <sheet name="Sub-Consultant Cost" sheetId="6" r:id="rId3"/>
    <sheet name="Other Direct Costs" sheetId="9" r:id="rId4"/>
    <sheet name="Material Costs" sheetId="12" r:id="rId5"/>
    <sheet name="Equipment Costs" sheetId="11" r:id="rId6"/>
    <sheet name="Travel - MRY GSA" sheetId="8" r:id="rId7"/>
    <sheet name="Sub Contractors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8" l="1"/>
  <c r="G27" i="8" s="1"/>
  <c r="F26" i="8"/>
  <c r="F27" i="8" s="1"/>
  <c r="E26" i="8"/>
  <c r="E27" i="8" s="1"/>
  <c r="D26" i="8"/>
  <c r="D27" i="8" s="1"/>
  <c r="C26" i="8"/>
  <c r="C27" i="8" s="1"/>
  <c r="B26" i="8"/>
  <c r="B27" i="8" s="1"/>
  <c r="C13" i="8"/>
  <c r="C14" i="8" s="1"/>
  <c r="D13" i="8"/>
  <c r="E13" i="8"/>
  <c r="E14" i="8" s="1"/>
  <c r="F13" i="8"/>
  <c r="F14" i="8" s="1"/>
  <c r="G13" i="8"/>
  <c r="G14" i="8" s="1"/>
  <c r="D14" i="8"/>
  <c r="B13" i="8"/>
  <c r="H27" i="8" l="1"/>
  <c r="D9" i="11"/>
  <c r="D10" i="11"/>
  <c r="D11" i="11"/>
  <c r="D12" i="11"/>
  <c r="D13" i="11"/>
  <c r="R3" i="2" l="1"/>
  <c r="H3" i="6"/>
  <c r="E20" i="12" l="1"/>
  <c r="F20" i="12" s="1"/>
  <c r="E19" i="12"/>
  <c r="F19" i="12" s="1"/>
  <c r="E18" i="12"/>
  <c r="F18" i="12" s="1"/>
  <c r="E17" i="12"/>
  <c r="F17" i="12" s="1"/>
  <c r="E16" i="12"/>
  <c r="F16" i="12" s="1"/>
  <c r="E15" i="12"/>
  <c r="F15" i="12" s="1"/>
  <c r="E14" i="12"/>
  <c r="F14" i="12" s="1"/>
  <c r="F13" i="12"/>
  <c r="E13" i="12"/>
  <c r="E12" i="12"/>
  <c r="F12" i="12" s="1"/>
  <c r="E11" i="12"/>
  <c r="F11" i="12" s="1"/>
  <c r="E10" i="12"/>
  <c r="F10" i="12" s="1"/>
  <c r="E9" i="12"/>
  <c r="F9" i="12" s="1"/>
  <c r="E8" i="12"/>
  <c r="F8" i="12" s="1"/>
  <c r="E7" i="12"/>
  <c r="F7" i="12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E6" i="12"/>
  <c r="A6" i="12"/>
  <c r="E5" i="12"/>
  <c r="F5" i="12" s="1"/>
  <c r="D20" i="11"/>
  <c r="E20" i="11" s="1"/>
  <c r="D19" i="11"/>
  <c r="E19" i="11" s="1"/>
  <c r="D18" i="11"/>
  <c r="E18" i="11" s="1"/>
  <c r="E17" i="11"/>
  <c r="D17" i="11"/>
  <c r="D16" i="11"/>
  <c r="E16" i="11" s="1"/>
  <c r="D15" i="11"/>
  <c r="E15" i="11" s="1"/>
  <c r="E14" i="11"/>
  <c r="D14" i="11"/>
  <c r="E13" i="11"/>
  <c r="E12" i="11"/>
  <c r="E11" i="11"/>
  <c r="E10" i="11"/>
  <c r="E9" i="11"/>
  <c r="E8" i="11"/>
  <c r="E7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E6" i="11"/>
  <c r="A6" i="11"/>
  <c r="D5" i="11"/>
  <c r="D5" i="9"/>
  <c r="E5" i="9" s="1"/>
  <c r="D6" i="9"/>
  <c r="E6" i="9" s="1"/>
  <c r="D7" i="9"/>
  <c r="E7" i="9" s="1"/>
  <c r="D8" i="9"/>
  <c r="E8" i="9" s="1"/>
  <c r="D9" i="9"/>
  <c r="E9" i="9" s="1"/>
  <c r="D10" i="9"/>
  <c r="E10" i="9" s="1"/>
  <c r="D11" i="9"/>
  <c r="E11" i="9" s="1"/>
  <c r="D12" i="9"/>
  <c r="E12" i="9" s="1"/>
  <c r="D13" i="9"/>
  <c r="E13" i="9" s="1"/>
  <c r="D14" i="9"/>
  <c r="E14" i="9" s="1"/>
  <c r="D15" i="9"/>
  <c r="E15" i="9" s="1"/>
  <c r="D16" i="9"/>
  <c r="E16" i="9" s="1"/>
  <c r="D17" i="9"/>
  <c r="E17" i="9" s="1"/>
  <c r="D18" i="9"/>
  <c r="E18" i="9" s="1"/>
  <c r="D19" i="9"/>
  <c r="E19" i="9" s="1"/>
  <c r="D20" i="9"/>
  <c r="E20" i="9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D1" i="8"/>
  <c r="B14" i="8"/>
  <c r="F15" i="6"/>
  <c r="E20" i="6"/>
  <c r="F20" i="6" s="1"/>
  <c r="E19" i="6"/>
  <c r="F19" i="6" s="1"/>
  <c r="E18" i="6"/>
  <c r="F18" i="6" s="1"/>
  <c r="E17" i="6"/>
  <c r="F17" i="6" s="1"/>
  <c r="E16" i="6"/>
  <c r="F16" i="6" s="1"/>
  <c r="E15" i="6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E5" i="6"/>
  <c r="F5" i="6" s="1"/>
  <c r="Q3" i="6"/>
  <c r="P3" i="6"/>
  <c r="O3" i="6"/>
  <c r="N3" i="6"/>
  <c r="M3" i="6"/>
  <c r="L3" i="6"/>
  <c r="K3" i="6"/>
  <c r="J3" i="6"/>
  <c r="I3" i="6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E5" i="2"/>
  <c r="F5" i="2" s="1"/>
  <c r="H3" i="2"/>
  <c r="I3" i="2"/>
  <c r="J3" i="2"/>
  <c r="K3" i="2"/>
  <c r="L3" i="2"/>
  <c r="M3" i="2"/>
  <c r="N3" i="2"/>
  <c r="O3" i="2"/>
  <c r="P3" i="2"/>
  <c r="Q3" i="2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B1" i="8" l="1"/>
  <c r="F1" i="8"/>
  <c r="C1" i="8"/>
  <c r="E1" i="8"/>
  <c r="G1" i="8"/>
  <c r="E3" i="12"/>
  <c r="D3" i="11"/>
  <c r="F6" i="12"/>
  <c r="F3" i="12" s="1"/>
  <c r="G16" i="1" s="1"/>
  <c r="E5" i="11"/>
  <c r="E3" i="11" s="1"/>
  <c r="G19" i="1" s="1"/>
  <c r="D3" i="9"/>
  <c r="E3" i="9"/>
  <c r="G35" i="1" s="1"/>
  <c r="H14" i="8"/>
  <c r="E3" i="6"/>
  <c r="F3" i="6"/>
  <c r="G36" i="1" s="1"/>
  <c r="F3" i="2"/>
  <c r="G7" i="1" s="1"/>
  <c r="G9" i="1" s="1"/>
  <c r="G13" i="1" s="1"/>
  <c r="E3" i="2"/>
  <c r="G22" i="1" l="1"/>
  <c r="H1" i="8"/>
  <c r="G34" i="1" s="1"/>
  <c r="G38" i="1" s="1"/>
  <c r="G26" i="1" l="1"/>
  <c r="G24" i="1"/>
  <c r="G27" i="1" l="1"/>
  <c r="G31" i="1" s="1"/>
  <c r="G41" i="1" s="1"/>
</calcChain>
</file>

<file path=xl/sharedStrings.xml><?xml version="1.0" encoding="utf-8"?>
<sst xmlns="http://schemas.openxmlformats.org/spreadsheetml/2006/main" count="178" uniqueCount="131">
  <si>
    <t>Name</t>
  </si>
  <si>
    <t>Actual Hourly Rate</t>
  </si>
  <si>
    <t>Total</t>
  </si>
  <si>
    <t>Total Hours</t>
  </si>
  <si>
    <t>Total Actual Cost</t>
  </si>
  <si>
    <t>Job Title</t>
  </si>
  <si>
    <t>add</t>
  </si>
  <si>
    <t>Add</t>
  </si>
  <si>
    <t>Direct Labor Costs</t>
  </si>
  <si>
    <t>ID #</t>
  </si>
  <si>
    <t>Totals</t>
  </si>
  <si>
    <t>Total Days</t>
  </si>
  <si>
    <t>Consultant</t>
  </si>
  <si>
    <t xml:space="preserve">Note </t>
  </si>
  <si>
    <t>Company 1</t>
  </si>
  <si>
    <t>Individual 2</t>
  </si>
  <si>
    <t>Job Title 2</t>
  </si>
  <si>
    <t>John Doe</t>
  </si>
  <si>
    <t>Jane Doe</t>
  </si>
  <si>
    <t>Classification 1</t>
  </si>
  <si>
    <t>Reason</t>
  </si>
  <si>
    <t xml:space="preserve">  Total Per Trip</t>
  </si>
  <si>
    <t xml:space="preserve"> No. of persons</t>
  </si>
  <si>
    <t>SUBTOTAL =</t>
  </si>
  <si>
    <t>Lodging Days</t>
  </si>
  <si>
    <t>Trip #</t>
  </si>
  <si>
    <t>MILESTONE / PERIOD TOTAL</t>
  </si>
  <si>
    <t xml:space="preserve"> Airfare per person</t>
  </si>
  <si>
    <t>Cost of Ground Transport per person</t>
  </si>
  <si>
    <t>ITEM</t>
  </si>
  <si>
    <t>Cost</t>
  </si>
  <si>
    <t>Total QTY</t>
  </si>
  <si>
    <t>Hard Cost 2</t>
  </si>
  <si>
    <t>Printing 3</t>
  </si>
  <si>
    <t>FAR 31.202(a)</t>
  </si>
  <si>
    <t>MATERIAL</t>
  </si>
  <si>
    <t>Wood</t>
  </si>
  <si>
    <t>Metal</t>
  </si>
  <si>
    <t>Glass</t>
  </si>
  <si>
    <t>Unit of Measure</t>
  </si>
  <si>
    <t>per stud</t>
  </si>
  <si>
    <t>per ton</t>
  </si>
  <si>
    <t>per lb</t>
  </si>
  <si>
    <t>Crane 1</t>
  </si>
  <si>
    <t>Crane 2</t>
  </si>
  <si>
    <t>Scissor Lift</t>
  </si>
  <si>
    <t>Qty</t>
  </si>
  <si>
    <t>Samples/Testing</t>
  </si>
  <si>
    <t xml:space="preserve">Copy &amp; Paste Block for Additional Task/Elements </t>
  </si>
  <si>
    <t>Travel Costs :  Milestones/Periods</t>
  </si>
  <si>
    <t>QTY</t>
  </si>
  <si>
    <t>Material Costs (Itemized)</t>
  </si>
  <si>
    <t>Equipment Costs</t>
  </si>
  <si>
    <t>(Make sure Sums at top include  subtotals of additional task/element blocks)</t>
  </si>
  <si>
    <t>Consultant Cost - Hours per Milestones/Periods</t>
  </si>
  <si>
    <t>Sub-Consultant Cost</t>
  </si>
  <si>
    <t>Date of Proposal</t>
  </si>
  <si>
    <t>A</t>
  </si>
  <si>
    <t>B</t>
  </si>
  <si>
    <t>C</t>
  </si>
  <si>
    <t>Subtotal Direct Labor</t>
  </si>
  <si>
    <t>FRINGE BENEFITS</t>
  </si>
  <si>
    <t>D</t>
  </si>
  <si>
    <t>Fringe Benefits: Rate</t>
  </si>
  <si>
    <t xml:space="preserve">Total Direct Labor Costs </t>
  </si>
  <si>
    <t>INDIRECT COSTS</t>
  </si>
  <si>
    <t>E</t>
  </si>
  <si>
    <t>F</t>
  </si>
  <si>
    <t>Total Fringe Benefits</t>
  </si>
  <si>
    <t>FCCM (Cost of Money)</t>
  </si>
  <si>
    <t>G</t>
  </si>
  <si>
    <t>H</t>
  </si>
  <si>
    <t>I</t>
  </si>
  <si>
    <t>G &amp; A</t>
  </si>
  <si>
    <t>General and Administrative Rate</t>
  </si>
  <si>
    <t>J</t>
  </si>
  <si>
    <t>Total Indirect Costs</t>
  </si>
  <si>
    <t>FEE (Profit)</t>
  </si>
  <si>
    <t>K</t>
  </si>
  <si>
    <t>Rate</t>
  </si>
  <si>
    <t>L</t>
  </si>
  <si>
    <t>Total Fixed Profit</t>
  </si>
  <si>
    <t>M</t>
  </si>
  <si>
    <t>Travel / Milage (supported by consultants actual costs)</t>
  </si>
  <si>
    <t>N</t>
  </si>
  <si>
    <t>OTHER DIRECT COSTS (ODC)</t>
  </si>
  <si>
    <t>Other Direct Costs (Itemized)</t>
  </si>
  <si>
    <t>ODC per Milestones/Periods</t>
  </si>
  <si>
    <t>Itemized ODC Subtotal</t>
  </si>
  <si>
    <t>MATERIAL COSTS</t>
  </si>
  <si>
    <t>Itemized Material Cost Subtotal</t>
  </si>
  <si>
    <t>EQUIPMENT COSTS</t>
  </si>
  <si>
    <t>Itemized Sub-Consultant Subtotal</t>
  </si>
  <si>
    <t>Itemized Sub-Contractors Subtotal</t>
  </si>
  <si>
    <t>O</t>
  </si>
  <si>
    <t>P</t>
  </si>
  <si>
    <t>Q</t>
  </si>
  <si>
    <t>R</t>
  </si>
  <si>
    <t>Anticipated Salary Increase  (Provide Escalation Calculation)</t>
  </si>
  <si>
    <t>DIRECT LABOR</t>
  </si>
  <si>
    <t>[ C x D ]</t>
  </si>
  <si>
    <t>S</t>
  </si>
  <si>
    <t>T</t>
  </si>
  <si>
    <t>ODC Subtotal</t>
  </si>
  <si>
    <t>[ H x K ]</t>
  </si>
  <si>
    <t>[ C + F + G ]</t>
  </si>
  <si>
    <t>[ A + B ]</t>
  </si>
  <si>
    <t>TOTAL COST</t>
  </si>
  <si>
    <t>Subtotal of Labor, Materials &amp; Equip</t>
  </si>
  <si>
    <t>[ J + L ]</t>
  </si>
  <si>
    <t>[ E + H + M ] x N</t>
  </si>
  <si>
    <t>[ E + H + M + O + T ]</t>
  </si>
  <si>
    <t>Proposal No:</t>
  </si>
  <si>
    <t>Bespoke Item 1</t>
  </si>
  <si>
    <t>Cost Proposals of the Sub-Contractors to the Prime must be submitted with this cost proposal and in the same format.</t>
  </si>
  <si>
    <t>Hours per Title per Milestones/Periods</t>
  </si>
  <si>
    <t>Equipment Costs: Qty Incurred per  Milestones/Periods</t>
  </si>
  <si>
    <t>Material Costs: Units incurred per Milestones/Periods</t>
  </si>
  <si>
    <t>Sub-Contractor costs over $100,000</t>
  </si>
  <si>
    <r>
      <rPr>
        <u/>
        <sz val="11"/>
        <color theme="1"/>
        <rFont val="Calibri"/>
        <family val="2"/>
        <scheme val="minor"/>
      </rPr>
      <t>Firm Fixed Price</t>
    </r>
    <r>
      <rPr>
        <sz val="11"/>
        <color theme="1"/>
        <rFont val="Calibri"/>
        <family val="2"/>
        <scheme val="minor"/>
      </rPr>
      <t xml:space="preserve">   or   </t>
    </r>
    <r>
      <rPr>
        <u/>
        <sz val="11"/>
        <color theme="1"/>
        <rFont val="Calibri"/>
        <family val="2"/>
        <scheme val="minor"/>
      </rPr>
      <t xml:space="preserve"> Actual Cost-Plus-Fixed Fee </t>
    </r>
  </si>
  <si>
    <t>Fill In highlighted boxes only</t>
  </si>
  <si>
    <t>Do not adjust cell formulas</t>
  </si>
  <si>
    <t xml:space="preserve">Overhead Rate </t>
  </si>
  <si>
    <t>[ P + Q + R + S ]</t>
  </si>
  <si>
    <t xml:space="preserve">[ H + I ] x J </t>
  </si>
  <si>
    <t>Per Diem</t>
  </si>
  <si>
    <t>Per Dieam - Meals &amp; Inc</t>
  </si>
  <si>
    <t>Supporting documentation may be requested at a later date.</t>
  </si>
  <si>
    <t>Additional Tasks</t>
  </si>
  <si>
    <t xml:space="preserve">Please use current Government Per Diem rates </t>
  </si>
  <si>
    <t>Please review the RFP for the recommended number of trips and destinations if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</si>
</sst>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6D7D6"/>
        <bgColor indexed="64"/>
      </patternFill>
    </fill>
    <fill>
      <patternFill patternType="solid">
        <fgColor rgb="FFBF2026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/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5" fillId="4" borderId="3" applyNumberFormat="0" applyAlignment="0" applyProtection="0"/>
    <xf numFmtId="0" fontId="6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12" fillId="6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Border="1"/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9" xfId="0" applyBorder="1"/>
    <xf numFmtId="0" fontId="10" fillId="0" borderId="19" xfId="0" applyFont="1" applyBorder="1" applyAlignment="1">
      <alignment horizontal="right"/>
    </xf>
    <xf numFmtId="0" fontId="10" fillId="0" borderId="19" xfId="0" applyFont="1" applyBorder="1"/>
    <xf numFmtId="0" fontId="16" fillId="0" borderId="19" xfId="0" applyFont="1" applyBorder="1"/>
    <xf numFmtId="0" fontId="17" fillId="0" borderId="19" xfId="0" applyFont="1" applyBorder="1"/>
    <xf numFmtId="0" fontId="17" fillId="0" borderId="0" xfId="0" applyFont="1"/>
    <xf numFmtId="0" fontId="0" fillId="0" borderId="10" xfId="0" applyBorder="1"/>
    <xf numFmtId="0" fontId="0" fillId="0" borderId="11" xfId="0" applyBorder="1"/>
    <xf numFmtId="0" fontId="0" fillId="0" borderId="16" xfId="0" applyFill="1" applyBorder="1"/>
    <xf numFmtId="0" fontId="0" fillId="0" borderId="16" xfId="0" applyBorder="1"/>
    <xf numFmtId="0" fontId="16" fillId="0" borderId="15" xfId="0" applyFont="1" applyFill="1" applyBorder="1" applyAlignment="1">
      <alignment horizontal="center"/>
    </xf>
    <xf numFmtId="0" fontId="0" fillId="0" borderId="12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16" fillId="0" borderId="22" xfId="0" applyFont="1" applyBorder="1"/>
    <xf numFmtId="0" fontId="16" fillId="0" borderId="6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10" xfId="0" applyFill="1" applyBorder="1"/>
    <xf numFmtId="0" fontId="16" fillId="0" borderId="11" xfId="0" applyFont="1" applyFill="1" applyBorder="1"/>
    <xf numFmtId="0" fontId="14" fillId="0" borderId="15" xfId="0" applyFont="1" applyFill="1" applyBorder="1" applyAlignment="1">
      <alignment horizontal="center"/>
    </xf>
    <xf numFmtId="7" fontId="14" fillId="0" borderId="15" xfId="0" applyNumberFormat="1" applyFont="1" applyFill="1" applyBorder="1"/>
    <xf numFmtId="0" fontId="14" fillId="0" borderId="15" xfId="0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8" xfId="0" applyNumberFormat="1" applyFont="1" applyFill="1" applyBorder="1"/>
    <xf numFmtId="0" fontId="14" fillId="0" borderId="0" xfId="0" applyNumberFormat="1" applyFont="1" applyFill="1"/>
    <xf numFmtId="0" fontId="7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4" fillId="0" borderId="14" xfId="0" applyFont="1" applyFill="1" applyBorder="1"/>
    <xf numFmtId="0" fontId="14" fillId="0" borderId="24" xfId="0" applyFont="1" applyFill="1" applyBorder="1" applyAlignment="1">
      <alignment horizontal="center" vertical="top"/>
    </xf>
    <xf numFmtId="0" fontId="14" fillId="0" borderId="25" xfId="0" applyFont="1" applyFill="1" applyBorder="1" applyAlignment="1">
      <alignment horizontal="center" vertical="top"/>
    </xf>
    <xf numFmtId="0" fontId="14" fillId="0" borderId="26" xfId="0" applyFont="1" applyFill="1" applyBorder="1" applyAlignment="1">
      <alignment horizontal="center" vertical="top"/>
    </xf>
    <xf numFmtId="0" fontId="14" fillId="0" borderId="17" xfId="0" applyFont="1" applyFill="1" applyBorder="1"/>
    <xf numFmtId="0" fontId="14" fillId="0" borderId="15" xfId="0" applyFont="1" applyFill="1" applyBorder="1"/>
    <xf numFmtId="0" fontId="19" fillId="0" borderId="0" xfId="0" applyFont="1" applyFill="1"/>
    <xf numFmtId="0" fontId="20" fillId="0" borderId="0" xfId="0" applyFont="1" applyFill="1"/>
    <xf numFmtId="0" fontId="20" fillId="0" borderId="0" xfId="0" applyFont="1"/>
    <xf numFmtId="0" fontId="20" fillId="0" borderId="0" xfId="0" applyNumberFormat="1" applyFont="1" applyFill="1" applyBorder="1"/>
    <xf numFmtId="5" fontId="20" fillId="0" borderId="0" xfId="0" applyNumberFormat="1" applyFont="1" applyFill="1" applyBorder="1"/>
    <xf numFmtId="0" fontId="20" fillId="0" borderId="0" xfId="0" applyNumberFormat="1" applyFont="1" applyFill="1"/>
    <xf numFmtId="0" fontId="19" fillId="0" borderId="0" xfId="0" applyFont="1" applyFill="1" applyBorder="1" applyAlignment="1">
      <alignment horizontal="left" vertical="center" readingOrder="1"/>
    </xf>
    <xf numFmtId="0" fontId="19" fillId="0" borderId="0" xfId="0" applyFont="1" applyFill="1" applyBorder="1" applyAlignment="1"/>
    <xf numFmtId="0" fontId="23" fillId="0" borderId="0" xfId="0" applyFont="1" applyFill="1"/>
    <xf numFmtId="0" fontId="8" fillId="0" borderId="0" xfId="0" applyFont="1" applyFill="1" applyBorder="1" applyAlignment="1">
      <alignment horizontal="center" vertical="top"/>
    </xf>
    <xf numFmtId="0" fontId="22" fillId="0" borderId="10" xfId="0" applyFont="1" applyFill="1" applyBorder="1" applyAlignment="1">
      <alignment vertical="top"/>
    </xf>
    <xf numFmtId="0" fontId="22" fillId="0" borderId="11" xfId="0" applyFont="1" applyFill="1" applyBorder="1" applyAlignment="1">
      <alignment vertical="top"/>
    </xf>
    <xf numFmtId="0" fontId="22" fillId="0" borderId="14" xfId="0" applyFont="1" applyFill="1" applyBorder="1" applyAlignment="1">
      <alignment vertical="top"/>
    </xf>
    <xf numFmtId="0" fontId="24" fillId="0" borderId="16" xfId="0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center" vertical="top"/>
    </xf>
    <xf numFmtId="0" fontId="8" fillId="0" borderId="12" xfId="4" applyFont="1" applyFill="1" applyBorder="1" applyAlignment="1">
      <alignment horizontal="center" vertical="top"/>
    </xf>
    <xf numFmtId="0" fontId="8" fillId="0" borderId="21" xfId="4" applyFont="1" applyFill="1" applyBorder="1" applyAlignment="1">
      <alignment horizontal="center" vertical="top"/>
    </xf>
    <xf numFmtId="0" fontId="8" fillId="0" borderId="21" xfId="6" applyFont="1" applyFill="1" applyBorder="1" applyAlignment="1">
      <alignment horizontal="center" vertical="top"/>
    </xf>
    <xf numFmtId="164" fontId="8" fillId="0" borderId="17" xfId="6" applyNumberFormat="1" applyFont="1" applyFill="1" applyBorder="1" applyAlignment="1">
      <alignment horizontal="center" vertical="top"/>
    </xf>
    <xf numFmtId="0" fontId="8" fillId="0" borderId="24" xfId="6" applyFont="1" applyFill="1" applyBorder="1" applyAlignment="1">
      <alignment horizontal="center" vertical="top"/>
    </xf>
    <xf numFmtId="0" fontId="8" fillId="0" borderId="25" xfId="6" applyFont="1" applyFill="1" applyBorder="1" applyAlignment="1">
      <alignment horizontal="center" vertical="top"/>
    </xf>
    <xf numFmtId="0" fontId="25" fillId="0" borderId="29" xfId="3" applyFont="1" applyFill="1" applyBorder="1" applyAlignment="1">
      <alignment horizontal="center" vertical="top"/>
    </xf>
    <xf numFmtId="0" fontId="25" fillId="0" borderId="23" xfId="3" applyFont="1" applyFill="1" applyBorder="1" applyAlignment="1">
      <alignment horizontal="center" vertical="top"/>
    </xf>
    <xf numFmtId="0" fontId="25" fillId="0" borderId="24" xfId="3" applyFont="1" applyFill="1" applyBorder="1" applyAlignment="1">
      <alignment horizontal="center" vertical="top"/>
    </xf>
    <xf numFmtId="44" fontId="17" fillId="7" borderId="14" xfId="1" applyFont="1" applyFill="1" applyBorder="1"/>
    <xf numFmtId="44" fontId="17" fillId="7" borderId="17" xfId="1" applyFont="1" applyFill="1" applyBorder="1"/>
    <xf numFmtId="44" fontId="10" fillId="7" borderId="6" xfId="1" applyFont="1" applyFill="1" applyBorder="1"/>
    <xf numFmtId="44" fontId="17" fillId="7" borderId="0" xfId="0" applyNumberFormat="1" applyFont="1" applyFill="1" applyBorder="1" applyAlignment="1">
      <alignment horizontal="center"/>
    </xf>
    <xf numFmtId="44" fontId="17" fillId="7" borderId="14" xfId="1" applyFont="1" applyFill="1" applyBorder="1" applyAlignment="1">
      <alignment horizontal="center"/>
    </xf>
    <xf numFmtId="44" fontId="17" fillId="7" borderId="17" xfId="1" applyFont="1" applyFill="1" applyBorder="1" applyAlignment="1"/>
    <xf numFmtId="44" fontId="17" fillId="7" borderId="15" xfId="1" applyFont="1" applyFill="1" applyBorder="1"/>
    <xf numFmtId="44" fontId="10" fillId="7" borderId="22" xfId="1" applyFont="1" applyFill="1" applyBorder="1"/>
    <xf numFmtId="44" fontId="21" fillId="7" borderId="19" xfId="1" applyFont="1" applyFill="1" applyBorder="1"/>
    <xf numFmtId="0" fontId="2" fillId="2" borderId="6" xfId="2" applyBorder="1"/>
    <xf numFmtId="0" fontId="2" fillId="2" borderId="7" xfId="2" applyBorder="1"/>
    <xf numFmtId="0" fontId="2" fillId="2" borderId="1" xfId="2" applyAlignment="1">
      <alignment horizontal="center" vertical="top"/>
    </xf>
    <xf numFmtId="44" fontId="2" fillId="2" borderId="1" xfId="2" applyNumberFormat="1" applyAlignment="1">
      <alignment horizontal="center" vertical="top"/>
    </xf>
    <xf numFmtId="5" fontId="14" fillId="7" borderId="30" xfId="0" applyNumberFormat="1" applyFont="1" applyFill="1" applyBorder="1" applyAlignment="1">
      <alignment horizontal="center" vertical="top"/>
    </xf>
    <xf numFmtId="5" fontId="14" fillId="7" borderId="31" xfId="0" applyNumberFormat="1" applyFont="1" applyFill="1" applyBorder="1" applyAlignment="1">
      <alignment horizontal="center" vertical="top"/>
    </xf>
    <xf numFmtId="5" fontId="14" fillId="7" borderId="25" xfId="0" applyNumberFormat="1" applyFont="1" applyFill="1" applyBorder="1" applyAlignment="1">
      <alignment horizontal="center" vertical="top"/>
    </xf>
    <xf numFmtId="5" fontId="14" fillId="7" borderId="26" xfId="0" applyNumberFormat="1" applyFont="1" applyFill="1" applyBorder="1" applyAlignment="1">
      <alignment horizontal="center" vertical="top"/>
    </xf>
    <xf numFmtId="7" fontId="14" fillId="7" borderId="14" xfId="0" applyNumberFormat="1" applyFont="1" applyFill="1" applyBorder="1" applyAlignment="1">
      <alignment horizontal="center" vertical="top"/>
    </xf>
    <xf numFmtId="5" fontId="14" fillId="7" borderId="17" xfId="0" applyNumberFormat="1" applyFont="1" applyFill="1" applyBorder="1" applyAlignment="1">
      <alignment horizontal="center" vertical="top"/>
    </xf>
    <xf numFmtId="5" fontId="14" fillId="7" borderId="9" xfId="0" applyNumberFormat="1" applyFont="1" applyFill="1" applyBorder="1" applyAlignment="1">
      <alignment horizontal="center" vertical="center"/>
    </xf>
    <xf numFmtId="5" fontId="13" fillId="7" borderId="4" xfId="0" applyNumberFormat="1" applyFont="1" applyFill="1" applyBorder="1" applyAlignment="1">
      <alignment horizontal="center" vertical="center"/>
    </xf>
    <xf numFmtId="0" fontId="2" fillId="2" borderId="34" xfId="2" applyBorder="1" applyAlignment="1">
      <alignment horizontal="center" vertical="top"/>
    </xf>
    <xf numFmtId="0" fontId="2" fillId="2" borderId="34" xfId="2" applyNumberFormat="1" applyBorder="1" applyAlignment="1">
      <alignment horizontal="center" vertical="top"/>
    </xf>
    <xf numFmtId="37" fontId="2" fillId="2" borderId="34" xfId="2" applyNumberFormat="1" applyBorder="1" applyAlignment="1">
      <alignment horizontal="center" vertical="top"/>
    </xf>
    <xf numFmtId="44" fontId="2" fillId="2" borderId="34" xfId="2" applyNumberFormat="1" applyBorder="1" applyAlignment="1">
      <alignment horizontal="center" vertical="top"/>
    </xf>
    <xf numFmtId="5" fontId="14" fillId="7" borderId="35" xfId="0" applyNumberFormat="1" applyFont="1" applyFill="1" applyBorder="1" applyAlignment="1">
      <alignment horizontal="center" vertical="top"/>
    </xf>
    <xf numFmtId="5" fontId="14" fillId="7" borderId="36" xfId="0" applyNumberFormat="1" applyFont="1" applyFill="1" applyBorder="1" applyAlignment="1">
      <alignment horizontal="center" vertical="top"/>
    </xf>
    <xf numFmtId="0" fontId="26" fillId="0" borderId="0" xfId="0" applyFont="1" applyFill="1"/>
    <xf numFmtId="0" fontId="2" fillId="2" borderId="1" xfId="2" applyBorder="1" applyAlignment="1">
      <alignment horizontal="center" vertical="top"/>
    </xf>
    <xf numFmtId="0" fontId="2" fillId="2" borderId="1" xfId="2" applyNumberFormat="1" applyBorder="1" applyAlignment="1">
      <alignment horizontal="center" vertical="top"/>
    </xf>
    <xf numFmtId="37" fontId="2" fillId="2" borderId="1" xfId="2" applyNumberFormat="1" applyBorder="1" applyAlignment="1">
      <alignment horizontal="center" vertical="top"/>
    </xf>
    <xf numFmtId="44" fontId="2" fillId="2" borderId="1" xfId="2" applyNumberFormat="1" applyBorder="1" applyAlignment="1">
      <alignment horizontal="center" vertical="top"/>
    </xf>
    <xf numFmtId="0" fontId="2" fillId="2" borderId="1" xfId="2" applyAlignment="1">
      <alignment vertical="top"/>
    </xf>
    <xf numFmtId="0" fontId="14" fillId="0" borderId="5" xfId="0" applyNumberFormat="1" applyFont="1" applyFill="1" applyBorder="1" applyAlignment="1">
      <alignment horizontal="right"/>
    </xf>
    <xf numFmtId="0" fontId="14" fillId="0" borderId="37" xfId="0" applyNumberFormat="1" applyFont="1" applyFill="1" applyBorder="1" applyAlignment="1">
      <alignment horizontal="right"/>
    </xf>
    <xf numFmtId="0" fontId="14" fillId="0" borderId="37" xfId="0" applyFont="1" applyFill="1" applyBorder="1" applyAlignment="1">
      <alignment horizontal="right" wrapText="1"/>
    </xf>
    <xf numFmtId="0" fontId="14" fillId="0" borderId="13" xfId="0" applyNumberFormat="1" applyFont="1" applyFill="1" applyBorder="1" applyAlignment="1">
      <alignment horizontal="right"/>
    </xf>
    <xf numFmtId="164" fontId="25" fillId="7" borderId="32" xfId="4" applyNumberFormat="1" applyFont="1" applyFill="1" applyBorder="1" applyAlignment="1">
      <alignment vertical="top"/>
    </xf>
    <xf numFmtId="164" fontId="25" fillId="7" borderId="33" xfId="4" applyNumberFormat="1" applyFont="1" applyFill="1" applyBorder="1" applyAlignment="1">
      <alignment vertical="top"/>
    </xf>
    <xf numFmtId="164" fontId="25" fillId="7" borderId="13" xfId="4" applyNumberFormat="1" applyFont="1" applyFill="1" applyBorder="1" applyAlignment="1">
      <alignment vertical="top"/>
    </xf>
    <xf numFmtId="44" fontId="2" fillId="2" borderId="38" xfId="2" applyNumberFormat="1" applyBorder="1" applyAlignment="1">
      <alignment horizontal="center" vertical="top"/>
    </xf>
    <xf numFmtId="0" fontId="25" fillId="7" borderId="32" xfId="4" applyFont="1" applyFill="1" applyBorder="1" applyAlignment="1">
      <alignment horizontal="center" vertical="top"/>
    </xf>
    <xf numFmtId="0" fontId="25" fillId="7" borderId="27" xfId="4" applyFont="1" applyFill="1" applyBorder="1" applyAlignment="1">
      <alignment horizontal="center" vertical="top"/>
    </xf>
    <xf numFmtId="0" fontId="25" fillId="7" borderId="28" xfId="4" applyFont="1" applyFill="1" applyBorder="1" applyAlignment="1">
      <alignment horizontal="center" vertical="top"/>
    </xf>
    <xf numFmtId="0" fontId="2" fillId="2" borderId="39" xfId="2" applyBorder="1" applyAlignment="1">
      <alignment vertical="top"/>
    </xf>
    <xf numFmtId="44" fontId="2" fillId="2" borderId="40" xfId="2" applyNumberFormat="1" applyBorder="1" applyAlignment="1">
      <alignment horizontal="center" vertical="top"/>
    </xf>
    <xf numFmtId="0" fontId="2" fillId="2" borderId="1" xfId="2" applyBorder="1" applyAlignment="1">
      <alignment vertical="top"/>
    </xf>
    <xf numFmtId="0" fontId="2" fillId="2" borderId="41" xfId="2" applyBorder="1" applyAlignment="1">
      <alignment vertical="top"/>
    </xf>
    <xf numFmtId="44" fontId="2" fillId="2" borderId="42" xfId="2" applyNumberFormat="1" applyBorder="1" applyAlignment="1">
      <alignment horizontal="center" vertical="top"/>
    </xf>
    <xf numFmtId="0" fontId="2" fillId="2" borderId="43" xfId="2" applyBorder="1" applyAlignment="1">
      <alignment horizontal="center" vertical="top"/>
    </xf>
    <xf numFmtId="0" fontId="2" fillId="2" borderId="43" xfId="2" applyBorder="1" applyAlignment="1">
      <alignment vertical="top"/>
    </xf>
    <xf numFmtId="0" fontId="9" fillId="0" borderId="29" xfId="4" applyFont="1" applyFill="1" applyBorder="1" applyAlignment="1">
      <alignment horizontal="center" vertical="top"/>
    </xf>
    <xf numFmtId="0" fontId="9" fillId="0" borderId="30" xfId="4" applyFont="1" applyFill="1" applyBorder="1" applyAlignment="1">
      <alignment horizontal="center" vertical="top"/>
    </xf>
    <xf numFmtId="0" fontId="9" fillId="0" borderId="31" xfId="4" applyFont="1" applyFill="1" applyBorder="1" applyAlignment="1">
      <alignment horizontal="center" vertical="top"/>
    </xf>
    <xf numFmtId="0" fontId="8" fillId="0" borderId="26" xfId="6" applyFont="1" applyFill="1" applyBorder="1" applyAlignment="1">
      <alignment horizontal="center" vertical="top"/>
    </xf>
    <xf numFmtId="0" fontId="9" fillId="0" borderId="10" xfId="6" applyFont="1" applyFill="1" applyBorder="1" applyAlignment="1">
      <alignment horizontal="center" vertical="top"/>
    </xf>
    <xf numFmtId="0" fontId="9" fillId="0" borderId="11" xfId="6" applyFont="1" applyFill="1" applyBorder="1" applyAlignment="1">
      <alignment horizontal="center" vertical="top"/>
    </xf>
    <xf numFmtId="0" fontId="9" fillId="0" borderId="11" xfId="4" applyFont="1" applyFill="1" applyBorder="1" applyAlignment="1">
      <alignment horizontal="center" vertical="top"/>
    </xf>
    <xf numFmtId="164" fontId="9" fillId="7" borderId="4" xfId="1" applyNumberFormat="1" applyFont="1" applyFill="1" applyBorder="1" applyAlignment="1">
      <alignment horizontal="center" vertical="top"/>
    </xf>
    <xf numFmtId="0" fontId="9" fillId="7" borderId="4" xfId="5" applyFont="1" applyFill="1" applyBorder="1" applyAlignment="1">
      <alignment horizontal="center" vertical="top"/>
    </xf>
    <xf numFmtId="0" fontId="25" fillId="7" borderId="29" xfId="4" applyFont="1" applyFill="1" applyBorder="1" applyAlignment="1">
      <alignment horizontal="center" vertical="top"/>
    </xf>
    <xf numFmtId="0" fontId="9" fillId="7" borderId="44" xfId="5" applyFont="1" applyFill="1" applyBorder="1" applyAlignment="1">
      <alignment horizontal="center" vertical="top"/>
    </xf>
    <xf numFmtId="0" fontId="8" fillId="0" borderId="24" xfId="4" applyFont="1" applyFill="1" applyBorder="1" applyAlignment="1">
      <alignment horizontal="center" vertical="top"/>
    </xf>
    <xf numFmtId="0" fontId="8" fillId="0" borderId="25" xfId="4" applyFont="1" applyFill="1" applyBorder="1" applyAlignment="1">
      <alignment horizontal="center" vertical="top"/>
    </xf>
    <xf numFmtId="164" fontId="8" fillId="0" borderId="26" xfId="6" applyNumberFormat="1" applyFont="1" applyFill="1" applyBorder="1" applyAlignment="1">
      <alignment horizontal="center" vertical="top"/>
    </xf>
    <xf numFmtId="0" fontId="9" fillId="0" borderId="29" xfId="6" applyFont="1" applyFill="1" applyBorder="1" applyAlignment="1">
      <alignment horizontal="center" vertical="top"/>
    </xf>
    <xf numFmtId="0" fontId="9" fillId="0" borderId="30" xfId="6" applyFont="1" applyFill="1" applyBorder="1" applyAlignment="1">
      <alignment horizontal="center" vertical="top"/>
    </xf>
    <xf numFmtId="0" fontId="9" fillId="7" borderId="29" xfId="5" applyFont="1" applyFill="1" applyBorder="1" applyAlignment="1">
      <alignment horizontal="center" vertical="top"/>
    </xf>
    <xf numFmtId="164" fontId="9" fillId="7" borderId="31" xfId="1" applyNumberFormat="1" applyFont="1" applyFill="1" applyBorder="1" applyAlignment="1">
      <alignment horizontal="center" vertical="top"/>
    </xf>
    <xf numFmtId="0" fontId="2" fillId="2" borderId="45" xfId="2" applyBorder="1" applyAlignment="1">
      <alignment horizontal="center" vertical="top"/>
    </xf>
    <xf numFmtId="0" fontId="2" fillId="2" borderId="39" xfId="2" applyBorder="1" applyAlignment="1">
      <alignment horizontal="center" vertical="top"/>
    </xf>
    <xf numFmtId="0" fontId="2" fillId="2" borderId="46" xfId="2" applyBorder="1" applyAlignment="1">
      <alignment vertical="top"/>
    </xf>
    <xf numFmtId="0" fontId="2" fillId="2" borderId="47" xfId="2" applyBorder="1" applyAlignment="1">
      <alignment horizontal="center" vertical="top"/>
    </xf>
    <xf numFmtId="0" fontId="2" fillId="2" borderId="48" xfId="2" applyBorder="1" applyAlignment="1">
      <alignment vertical="top"/>
    </xf>
    <xf numFmtId="0" fontId="2" fillId="2" borderId="49" xfId="2" applyBorder="1" applyAlignment="1">
      <alignment horizontal="center" vertical="top"/>
    </xf>
    <xf numFmtId="0" fontId="2" fillId="2" borderId="41" xfId="2" applyBorder="1" applyAlignment="1">
      <alignment horizontal="center" vertical="top"/>
    </xf>
    <xf numFmtId="0" fontId="2" fillId="2" borderId="50" xfId="2" applyBorder="1" applyAlignment="1">
      <alignment vertical="top"/>
    </xf>
    <xf numFmtId="44" fontId="2" fillId="2" borderId="39" xfId="2" applyNumberFormat="1" applyBorder="1" applyAlignment="1">
      <alignment horizontal="center" vertical="top"/>
    </xf>
    <xf numFmtId="44" fontId="2" fillId="2" borderId="41" xfId="2" applyNumberFormat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center" vertical="top"/>
    </xf>
    <xf numFmtId="0" fontId="9" fillId="0" borderId="51" xfId="4" applyFont="1" applyFill="1" applyBorder="1" applyAlignment="1">
      <alignment horizontal="center" vertical="top"/>
    </xf>
    <xf numFmtId="0" fontId="8" fillId="0" borderId="18" xfId="6" applyFont="1" applyFill="1" applyBorder="1" applyAlignment="1">
      <alignment horizontal="center" vertical="top"/>
    </xf>
    <xf numFmtId="164" fontId="8" fillId="0" borderId="52" xfId="6" applyNumberFormat="1" applyFont="1" applyFill="1" applyBorder="1" applyAlignment="1">
      <alignment horizontal="center" vertical="top"/>
    </xf>
    <xf numFmtId="0" fontId="9" fillId="7" borderId="53" xfId="5" applyFont="1" applyFill="1" applyBorder="1" applyAlignment="1">
      <alignment horizontal="center" vertical="top"/>
    </xf>
    <xf numFmtId="164" fontId="9" fillId="7" borderId="54" xfId="1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vertical="top"/>
    </xf>
    <xf numFmtId="0" fontId="8" fillId="0" borderId="16" xfId="0" applyFont="1" applyFill="1" applyBorder="1" applyAlignment="1">
      <alignment horizontal="center" vertical="top"/>
    </xf>
    <xf numFmtId="164" fontId="25" fillId="7" borderId="31" xfId="4" applyNumberFormat="1" applyFont="1" applyFill="1" applyBorder="1" applyAlignment="1">
      <alignment vertical="top"/>
    </xf>
    <xf numFmtId="0" fontId="25" fillId="7" borderId="23" xfId="4" applyFont="1" applyFill="1" applyBorder="1" applyAlignment="1">
      <alignment horizontal="center" vertical="top"/>
    </xf>
    <xf numFmtId="164" fontId="25" fillId="7" borderId="20" xfId="4" applyNumberFormat="1" applyFont="1" applyFill="1" applyBorder="1" applyAlignment="1">
      <alignment vertical="top"/>
    </xf>
    <xf numFmtId="0" fontId="25" fillId="7" borderId="24" xfId="4" applyFont="1" applyFill="1" applyBorder="1" applyAlignment="1">
      <alignment horizontal="center" vertical="top"/>
    </xf>
    <xf numFmtId="164" fontId="25" fillId="7" borderId="26" xfId="4" applyNumberFormat="1" applyFont="1" applyFill="1" applyBorder="1" applyAlignment="1">
      <alignment vertical="top"/>
    </xf>
    <xf numFmtId="0" fontId="9" fillId="7" borderId="29" xfId="4" applyFont="1" applyFill="1" applyBorder="1" applyAlignment="1">
      <alignment horizontal="center" vertical="top"/>
    </xf>
    <xf numFmtId="0" fontId="9" fillId="7" borderId="30" xfId="4" applyFont="1" applyFill="1" applyBorder="1" applyAlignment="1">
      <alignment horizontal="center" vertical="top"/>
    </xf>
    <xf numFmtId="0" fontId="9" fillId="7" borderId="31" xfId="4" applyFont="1" applyFill="1" applyBorder="1" applyAlignment="1">
      <alignment horizontal="center" vertical="top"/>
    </xf>
    <xf numFmtId="44" fontId="2" fillId="2" borderId="46" xfId="2" applyNumberFormat="1" applyBorder="1" applyAlignment="1">
      <alignment horizontal="center" vertical="top"/>
    </xf>
    <xf numFmtId="44" fontId="2" fillId="2" borderId="48" xfId="2" applyNumberFormat="1" applyBorder="1" applyAlignment="1">
      <alignment horizontal="center" vertical="top"/>
    </xf>
    <xf numFmtId="44" fontId="2" fillId="2" borderId="50" xfId="2" applyNumberFormat="1" applyBorder="1" applyAlignment="1">
      <alignment horizontal="center" vertical="top"/>
    </xf>
    <xf numFmtId="44" fontId="2" fillId="2" borderId="48" xfId="2" applyNumberFormat="1" applyBorder="1" applyAlignment="1"/>
    <xf numFmtId="0" fontId="16" fillId="0" borderId="22" xfId="0" applyFont="1" applyBorder="1" applyAlignment="1">
      <alignment horizontal="center"/>
    </xf>
    <xf numFmtId="165" fontId="2" fillId="2" borderId="1" xfId="2" applyNumberFormat="1" applyAlignment="1">
      <alignment horizontal="center" vertical="center"/>
    </xf>
    <xf numFmtId="165" fontId="2" fillId="2" borderId="1" xfId="2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0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  <xf numFmtId="0" fontId="8" fillId="0" borderId="16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0" fontId="25" fillId="0" borderId="10" xfId="0" applyFont="1" applyFill="1" applyBorder="1" applyAlignment="1">
      <alignment horizontal="center" vertical="top"/>
    </xf>
    <xf numFmtId="0" fontId="25" fillId="0" borderId="11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center" vertical="top"/>
    </xf>
    <xf numFmtId="0" fontId="25" fillId="0" borderId="16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0" fontId="13" fillId="0" borderId="10" xfId="0" applyNumberFormat="1" applyFont="1" applyFill="1" applyBorder="1" applyAlignment="1">
      <alignment horizontal="left" vertical="top"/>
    </xf>
    <xf numFmtId="0" fontId="13" fillId="0" borderId="12" xfId="0" applyNumberFormat="1" applyFont="1" applyFill="1" applyBorder="1" applyAlignment="1">
      <alignment horizontal="left" vertical="top"/>
    </xf>
    <xf numFmtId="0" fontId="13" fillId="0" borderId="29" xfId="0" applyFont="1" applyFill="1" applyBorder="1" applyAlignment="1">
      <alignment horizontal="center" vertical="top"/>
    </xf>
    <xf numFmtId="0" fontId="13" fillId="0" borderId="30" xfId="0" applyFont="1" applyFill="1" applyBorder="1" applyAlignment="1">
      <alignment horizontal="center" vertical="top"/>
    </xf>
    <xf numFmtId="0" fontId="13" fillId="0" borderId="31" xfId="0" applyFont="1" applyFill="1" applyBorder="1" applyAlignment="1">
      <alignment horizontal="center" vertical="top"/>
    </xf>
  </cellXfs>
  <cellStyles count="7">
    <cellStyle name="Calculation" xfId="4" builtinId="22"/>
    <cellStyle name="Check Cell" xfId="5" builtinId="23"/>
    <cellStyle name="Currency" xfId="1" builtinId="4"/>
    <cellStyle name="Explanatory Text" xfId="6" builtinId="53"/>
    <cellStyle name="Input" xfId="2" builtinId="20"/>
    <cellStyle name="Normal" xfId="0" builtinId="0"/>
    <cellStyle name="Output" xfId="3" builtinId="21"/>
  </cellStyles>
  <dxfs count="0"/>
  <tableStyles count="0" defaultTableStyle="TableStyleMedium2" defaultPivotStyle="PivotStyleLight16"/>
  <colors>
    <mruColors>
      <color rgb="FFBF2026"/>
      <color rgb="FF56ACD9"/>
      <color rgb="FFD6D7D6"/>
      <color rgb="FF0E4263"/>
      <color rgb="FF66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Layout" topLeftCell="A16" zoomScaleNormal="100" workbookViewId="0">
      <selection activeCell="J26" sqref="J26"/>
    </sheetView>
  </sheetViews>
  <sheetFormatPr defaultRowHeight="15" x14ac:dyDescent="0.25"/>
  <cols>
    <col min="1" max="1" width="1.85546875" customWidth="1"/>
    <col min="2" max="2" width="4.140625" customWidth="1"/>
    <col min="3" max="3" width="30.85546875" customWidth="1"/>
    <col min="4" max="4" width="11.140625" customWidth="1"/>
    <col min="5" max="5" width="2.85546875" customWidth="1"/>
    <col min="6" max="6" width="15.140625" customWidth="1"/>
    <col min="7" max="7" width="20" customWidth="1"/>
  </cols>
  <sheetData>
    <row r="1" spans="1:7" x14ac:dyDescent="0.25">
      <c r="A1" s="178" t="s">
        <v>119</v>
      </c>
      <c r="B1" s="178"/>
      <c r="C1" s="178"/>
      <c r="D1" s="178"/>
      <c r="E1" s="178"/>
      <c r="F1" s="178"/>
      <c r="G1" s="178"/>
    </row>
    <row r="3" spans="1:7" ht="21" customHeight="1" x14ac:dyDescent="0.25">
      <c r="A3" s="83" t="s">
        <v>12</v>
      </c>
      <c r="B3" s="83"/>
      <c r="C3" s="83"/>
      <c r="D3" s="83"/>
      <c r="E3" s="83"/>
      <c r="F3" s="83"/>
      <c r="G3" s="83"/>
    </row>
    <row r="4" spans="1:7" ht="24.75" customHeight="1" x14ac:dyDescent="0.25">
      <c r="A4" s="84" t="s">
        <v>56</v>
      </c>
      <c r="B4" s="84"/>
      <c r="C4" s="84"/>
      <c r="D4" s="84"/>
      <c r="E4" s="84" t="s">
        <v>112</v>
      </c>
      <c r="F4" s="84"/>
      <c r="G4" s="84"/>
    </row>
    <row r="6" spans="1:7" ht="15.75" thickBot="1" x14ac:dyDescent="0.3">
      <c r="B6" s="10" t="s">
        <v>99</v>
      </c>
      <c r="F6" s="7"/>
      <c r="G6" s="8"/>
    </row>
    <row r="7" spans="1:7" x14ac:dyDescent="0.25">
      <c r="B7" s="22" t="s">
        <v>57</v>
      </c>
      <c r="C7" s="23" t="s">
        <v>60</v>
      </c>
      <c r="D7" s="23"/>
      <c r="E7" s="23"/>
      <c r="F7" s="23"/>
      <c r="G7" s="74">
        <f>'Direct Labor Costs'!F3</f>
        <v>0</v>
      </c>
    </row>
    <row r="8" spans="1:7" ht="15.75" thickBot="1" x14ac:dyDescent="0.3">
      <c r="B8" s="27" t="s">
        <v>58</v>
      </c>
      <c r="C8" s="28" t="s">
        <v>98</v>
      </c>
      <c r="D8" s="28"/>
      <c r="E8" s="28"/>
      <c r="F8" s="28"/>
      <c r="G8" s="75">
        <v>0</v>
      </c>
    </row>
    <row r="9" spans="1:7" x14ac:dyDescent="0.25">
      <c r="B9" t="s">
        <v>59</v>
      </c>
      <c r="C9" t="s">
        <v>64</v>
      </c>
      <c r="F9" s="31" t="s">
        <v>106</v>
      </c>
      <c r="G9" s="76">
        <f>G7+G8</f>
        <v>0</v>
      </c>
    </row>
    <row r="10" spans="1:7" x14ac:dyDescent="0.25">
      <c r="F10" s="14"/>
      <c r="G10" s="8"/>
    </row>
    <row r="11" spans="1:7" x14ac:dyDescent="0.25">
      <c r="B11" s="10" t="s">
        <v>61</v>
      </c>
      <c r="F11" s="14"/>
      <c r="G11" s="8"/>
    </row>
    <row r="12" spans="1:7" x14ac:dyDescent="0.25">
      <c r="B12" t="s">
        <v>62</v>
      </c>
      <c r="C12" t="s">
        <v>63</v>
      </c>
      <c r="D12" s="176">
        <v>0</v>
      </c>
      <c r="F12" s="14"/>
      <c r="G12" s="8"/>
    </row>
    <row r="13" spans="1:7" x14ac:dyDescent="0.25">
      <c r="B13" t="s">
        <v>66</v>
      </c>
      <c r="C13" t="s">
        <v>68</v>
      </c>
      <c r="F13" s="31" t="s">
        <v>100</v>
      </c>
      <c r="G13" s="76">
        <f>G9*D12</f>
        <v>0</v>
      </c>
    </row>
    <row r="14" spans="1:7" x14ac:dyDescent="0.25">
      <c r="F14" s="14"/>
      <c r="G14" s="8"/>
    </row>
    <row r="15" spans="1:7" x14ac:dyDescent="0.25">
      <c r="B15" s="10" t="s">
        <v>89</v>
      </c>
      <c r="F15" s="14"/>
      <c r="G15" s="8"/>
    </row>
    <row r="16" spans="1:7" x14ac:dyDescent="0.25">
      <c r="B16" t="s">
        <v>67</v>
      </c>
      <c r="C16" t="s">
        <v>90</v>
      </c>
      <c r="F16" s="14"/>
      <c r="G16" s="76">
        <f>'Material Costs'!F3</f>
        <v>0</v>
      </c>
    </row>
    <row r="17" spans="1:7" x14ac:dyDescent="0.25">
      <c r="F17" s="14"/>
      <c r="G17" s="8"/>
    </row>
    <row r="18" spans="1:7" x14ac:dyDescent="0.25">
      <c r="B18" s="10" t="s">
        <v>91</v>
      </c>
      <c r="F18" s="14"/>
      <c r="G18" s="8"/>
    </row>
    <row r="19" spans="1:7" x14ac:dyDescent="0.25">
      <c r="B19" t="s">
        <v>70</v>
      </c>
      <c r="C19" t="s">
        <v>90</v>
      </c>
      <c r="F19" s="14"/>
      <c r="G19" s="76">
        <f>'Equipment Costs'!E3</f>
        <v>0</v>
      </c>
    </row>
    <row r="20" spans="1:7" x14ac:dyDescent="0.25">
      <c r="F20" s="14"/>
      <c r="G20" s="8"/>
    </row>
    <row r="21" spans="1:7" x14ac:dyDescent="0.25">
      <c r="B21" s="10" t="s">
        <v>65</v>
      </c>
      <c r="D21" s="9"/>
      <c r="E21" s="9"/>
      <c r="F21" s="14"/>
      <c r="G21" s="8"/>
    </row>
    <row r="22" spans="1:7" ht="15.75" thickBot="1" x14ac:dyDescent="0.3">
      <c r="B22" s="9" t="s">
        <v>71</v>
      </c>
      <c r="C22" s="9" t="s">
        <v>108</v>
      </c>
      <c r="D22" s="32"/>
      <c r="E22" s="32"/>
      <c r="F22" s="32" t="s">
        <v>105</v>
      </c>
      <c r="G22" s="77">
        <f>G9+G16+G19</f>
        <v>0</v>
      </c>
    </row>
    <row r="23" spans="1:7" x14ac:dyDescent="0.25">
      <c r="A23" s="12"/>
      <c r="B23" s="33" t="s">
        <v>72</v>
      </c>
      <c r="C23" s="34" t="s">
        <v>69</v>
      </c>
      <c r="D23" s="23"/>
      <c r="E23" s="23"/>
      <c r="F23" s="23"/>
      <c r="G23" s="78">
        <v>0</v>
      </c>
    </row>
    <row r="24" spans="1:7" x14ac:dyDescent="0.25">
      <c r="B24" s="25" t="s">
        <v>75</v>
      </c>
      <c r="C24" s="9" t="s">
        <v>122</v>
      </c>
      <c r="D24" s="177">
        <v>0</v>
      </c>
      <c r="E24" s="9"/>
      <c r="F24" s="11" t="s">
        <v>124</v>
      </c>
      <c r="G24" s="174">
        <f>(G22+G23)*(D24)</f>
        <v>0</v>
      </c>
    </row>
    <row r="25" spans="1:7" x14ac:dyDescent="0.25">
      <c r="B25" s="24" t="s">
        <v>78</v>
      </c>
      <c r="C25" s="13" t="s">
        <v>74</v>
      </c>
      <c r="D25" s="177">
        <v>0</v>
      </c>
      <c r="E25" s="9"/>
      <c r="F25" s="9"/>
      <c r="G25" s="26"/>
    </row>
    <row r="26" spans="1:7" ht="15.75" thickBot="1" x14ac:dyDescent="0.3">
      <c r="B26" s="27" t="s">
        <v>80</v>
      </c>
      <c r="C26" s="28" t="s">
        <v>73</v>
      </c>
      <c r="D26" s="29"/>
      <c r="E26" s="29"/>
      <c r="F26" s="29" t="s">
        <v>104</v>
      </c>
      <c r="G26" s="79">
        <f>G22*D25</f>
        <v>0</v>
      </c>
    </row>
    <row r="27" spans="1:7" x14ac:dyDescent="0.25">
      <c r="B27" t="s">
        <v>82</v>
      </c>
      <c r="C27" t="s">
        <v>76</v>
      </c>
      <c r="D27" s="9"/>
      <c r="E27" s="9"/>
      <c r="F27" s="175" t="s">
        <v>109</v>
      </c>
      <c r="G27" s="81">
        <f>G24+G26</f>
        <v>0</v>
      </c>
    </row>
    <row r="28" spans="1:7" x14ac:dyDescent="0.25">
      <c r="F28" s="14"/>
      <c r="G28" s="8"/>
    </row>
    <row r="29" spans="1:7" x14ac:dyDescent="0.25">
      <c r="B29" s="10" t="s">
        <v>77</v>
      </c>
      <c r="F29" s="14"/>
      <c r="G29" s="8"/>
    </row>
    <row r="30" spans="1:7" x14ac:dyDescent="0.25">
      <c r="B30" t="s">
        <v>84</v>
      </c>
      <c r="C30" t="s">
        <v>79</v>
      </c>
      <c r="D30" s="176">
        <v>0</v>
      </c>
      <c r="F30" s="14"/>
      <c r="G30" s="8"/>
    </row>
    <row r="31" spans="1:7" x14ac:dyDescent="0.25">
      <c r="B31" t="s">
        <v>94</v>
      </c>
      <c r="C31" t="s">
        <v>81</v>
      </c>
      <c r="F31" s="31" t="s">
        <v>110</v>
      </c>
      <c r="G31" s="76">
        <f>(G13+G22+G27)*D30</f>
        <v>0</v>
      </c>
    </row>
    <row r="32" spans="1:7" x14ac:dyDescent="0.25">
      <c r="F32" s="14"/>
      <c r="G32" s="8"/>
    </row>
    <row r="33" spans="2:7" ht="15.75" thickBot="1" x14ac:dyDescent="0.3">
      <c r="B33" s="10" t="s">
        <v>85</v>
      </c>
      <c r="F33" s="14"/>
      <c r="G33" s="8"/>
    </row>
    <row r="34" spans="2:7" x14ac:dyDescent="0.25">
      <c r="B34" s="22" t="s">
        <v>95</v>
      </c>
      <c r="C34" s="23" t="s">
        <v>83</v>
      </c>
      <c r="D34" s="23"/>
      <c r="E34" s="23"/>
      <c r="F34" s="23"/>
      <c r="G34" s="74">
        <f>'Travel - MRY GSA'!H1</f>
        <v>0</v>
      </c>
    </row>
    <row r="35" spans="2:7" x14ac:dyDescent="0.25">
      <c r="B35" s="25" t="s">
        <v>96</v>
      </c>
      <c r="C35" s="9" t="s">
        <v>88</v>
      </c>
      <c r="D35" s="9"/>
      <c r="E35" s="9"/>
      <c r="F35" s="9"/>
      <c r="G35" s="80">
        <f>'Other Direct Costs'!E3</f>
        <v>0</v>
      </c>
    </row>
    <row r="36" spans="2:7" x14ac:dyDescent="0.25">
      <c r="B36" s="25" t="s">
        <v>97</v>
      </c>
      <c r="C36" s="9" t="s">
        <v>92</v>
      </c>
      <c r="D36" s="9"/>
      <c r="E36" s="9"/>
      <c r="F36" s="9"/>
      <c r="G36" s="80">
        <f>'Sub-Consultant Cost'!F3</f>
        <v>0</v>
      </c>
    </row>
    <row r="37" spans="2:7" ht="15.75" thickBot="1" x14ac:dyDescent="0.3">
      <c r="B37" s="27" t="s">
        <v>101</v>
      </c>
      <c r="C37" s="28" t="s">
        <v>93</v>
      </c>
      <c r="D37" s="28"/>
      <c r="E37" s="28"/>
      <c r="F37" s="28"/>
      <c r="G37" s="75">
        <v>0</v>
      </c>
    </row>
    <row r="38" spans="2:7" x14ac:dyDescent="0.25">
      <c r="B38" t="s">
        <v>102</v>
      </c>
      <c r="C38" t="s">
        <v>103</v>
      </c>
      <c r="F38" s="30" t="s">
        <v>123</v>
      </c>
      <c r="G38" s="81">
        <f>SUM(G34:G37)</f>
        <v>0</v>
      </c>
    </row>
    <row r="39" spans="2:7" x14ac:dyDescent="0.25">
      <c r="F39" s="14"/>
      <c r="G39" s="8"/>
    </row>
    <row r="40" spans="2:7" x14ac:dyDescent="0.25">
      <c r="F40" s="15"/>
      <c r="G40" s="8"/>
    </row>
    <row r="41" spans="2:7" ht="16.5" thickBot="1" x14ac:dyDescent="0.3">
      <c r="B41" s="16"/>
      <c r="C41" s="17" t="s">
        <v>107</v>
      </c>
      <c r="D41" s="18"/>
      <c r="E41" s="19" t="s">
        <v>111</v>
      </c>
      <c r="F41" s="20"/>
      <c r="G41" s="82">
        <f>G38+G31+G27+G22+G13</f>
        <v>0</v>
      </c>
    </row>
    <row r="42" spans="2:7" ht="15.75" thickTop="1" x14ac:dyDescent="0.25">
      <c r="G42" s="8"/>
    </row>
    <row r="43" spans="2:7" x14ac:dyDescent="0.25">
      <c r="C43" s="21" t="s">
        <v>120</v>
      </c>
    </row>
    <row r="44" spans="2:7" x14ac:dyDescent="0.25">
      <c r="C44" s="21" t="s">
        <v>121</v>
      </c>
    </row>
  </sheetData>
  <mergeCells count="1">
    <mergeCell ref="A1:G1"/>
  </mergeCells>
  <pageMargins left="0.7" right="0.7" top="0.75" bottom="0.75" header="0.3" footer="0.3"/>
  <pageSetup orientation="portrait" r:id="rId1"/>
  <headerFooter>
    <oddHeader>&amp;C&amp;"-,Bold"&amp;14Cost Proposal - Summary</oddHeader>
    <oddFooter>&amp;L&amp;9FPP-301 rev-&amp;C&amp;9COST PROPOSAL SUMMARY &amp;P of &amp;N&amp;R&amp;9 8/22/2016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view="pageLayout" topLeftCell="A10" zoomScaleNormal="100" workbookViewId="0">
      <selection activeCell="D23" sqref="D23"/>
    </sheetView>
  </sheetViews>
  <sheetFormatPr defaultRowHeight="15" x14ac:dyDescent="0.25"/>
  <cols>
    <col min="1" max="1" width="5.28515625" style="2" bestFit="1" customWidth="1"/>
    <col min="2" max="2" width="34" style="1" customWidth="1"/>
    <col min="3" max="3" width="21.85546875" style="1" customWidth="1"/>
    <col min="4" max="4" width="22" style="2" bestFit="1" customWidth="1"/>
    <col min="5" max="5" width="14.140625" style="1" bestFit="1" customWidth="1"/>
    <col min="6" max="6" width="20.140625" style="1" bestFit="1" customWidth="1"/>
    <col min="7" max="7" width="2.7109375" customWidth="1"/>
    <col min="8" max="16" width="9.140625" style="2"/>
    <col min="17" max="16384" width="9.140625" style="1"/>
  </cols>
  <sheetData>
    <row r="1" spans="1:52" ht="20.25" x14ac:dyDescent="0.25">
      <c r="A1" s="60" t="s">
        <v>8</v>
      </c>
      <c r="B1" s="61"/>
      <c r="C1" s="61"/>
      <c r="D1" s="61"/>
      <c r="E1" s="61"/>
      <c r="F1" s="62"/>
      <c r="G1" s="58"/>
      <c r="H1" s="179" t="s">
        <v>115</v>
      </c>
      <c r="I1" s="180"/>
      <c r="J1" s="180"/>
      <c r="K1" s="180"/>
      <c r="L1" s="180"/>
      <c r="M1" s="180"/>
      <c r="N1" s="180"/>
      <c r="O1" s="180"/>
      <c r="P1" s="180"/>
      <c r="Q1" s="180"/>
      <c r="R1" s="62"/>
    </row>
    <row r="2" spans="1:52" ht="15.75" thickBot="1" x14ac:dyDescent="0.3">
      <c r="A2" s="162"/>
      <c r="B2" s="59"/>
      <c r="C2" s="59"/>
      <c r="D2" s="59"/>
      <c r="E2" s="59"/>
      <c r="F2" s="64"/>
      <c r="G2" s="58"/>
      <c r="H2" s="181"/>
      <c r="I2" s="182"/>
      <c r="J2" s="182"/>
      <c r="K2" s="182"/>
      <c r="L2" s="182"/>
      <c r="M2" s="182"/>
      <c r="N2" s="182"/>
      <c r="O2" s="182"/>
      <c r="P2" s="182"/>
      <c r="Q2" s="182"/>
      <c r="R2" s="161"/>
    </row>
    <row r="3" spans="1:52" ht="15.75" thickBot="1" x14ac:dyDescent="0.3">
      <c r="A3" s="139"/>
      <c r="B3" s="140" t="s">
        <v>10</v>
      </c>
      <c r="C3" s="140"/>
      <c r="D3" s="156"/>
      <c r="E3" s="159">
        <f t="shared" ref="E3:Q3" si="0">SUM(E5:E20)</f>
        <v>0</v>
      </c>
      <c r="F3" s="160">
        <f t="shared" si="0"/>
        <v>0</v>
      </c>
      <c r="G3" s="58"/>
      <c r="H3" s="168">
        <f t="shared" si="0"/>
        <v>0</v>
      </c>
      <c r="I3" s="169">
        <f t="shared" si="0"/>
        <v>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69">
        <f t="shared" si="0"/>
        <v>0</v>
      </c>
      <c r="N3" s="169">
        <f t="shared" si="0"/>
        <v>0</v>
      </c>
      <c r="O3" s="169">
        <f t="shared" si="0"/>
        <v>0</v>
      </c>
      <c r="P3" s="169">
        <f t="shared" si="0"/>
        <v>0</v>
      </c>
      <c r="Q3" s="169">
        <f t="shared" si="0"/>
        <v>0</v>
      </c>
      <c r="R3" s="170">
        <f t="shared" ref="R3" si="1">SUM(R5:R20)</f>
        <v>0</v>
      </c>
    </row>
    <row r="4" spans="1:52" ht="15.75" thickBot="1" x14ac:dyDescent="0.3">
      <c r="A4" s="136" t="s">
        <v>9</v>
      </c>
      <c r="B4" s="137" t="s">
        <v>5</v>
      </c>
      <c r="C4" s="137" t="s">
        <v>0</v>
      </c>
      <c r="D4" s="70" t="s">
        <v>1</v>
      </c>
      <c r="E4" s="157" t="s">
        <v>3</v>
      </c>
      <c r="F4" s="158" t="s">
        <v>4</v>
      </c>
      <c r="G4" s="58"/>
      <c r="H4" s="69">
        <v>1</v>
      </c>
      <c r="I4" s="70">
        <v>2</v>
      </c>
      <c r="J4" s="70">
        <v>3</v>
      </c>
      <c r="K4" s="70">
        <v>4</v>
      </c>
      <c r="L4" s="70">
        <v>5</v>
      </c>
      <c r="M4" s="70">
        <v>6</v>
      </c>
      <c r="N4" s="70">
        <v>7</v>
      </c>
      <c r="O4" s="70">
        <v>8</v>
      </c>
      <c r="P4" s="70">
        <v>9</v>
      </c>
      <c r="Q4" s="70">
        <v>10</v>
      </c>
      <c r="R4" s="128" t="s">
        <v>6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15.75" x14ac:dyDescent="0.25">
      <c r="A5" s="71">
        <v>1</v>
      </c>
      <c r="B5" s="118"/>
      <c r="C5" s="118"/>
      <c r="D5" s="171">
        <v>0</v>
      </c>
      <c r="E5" s="134">
        <f t="shared" ref="E5:E20" si="2">SUM(G5:AZ5)</f>
        <v>0</v>
      </c>
      <c r="F5" s="163">
        <f>E5*D5</f>
        <v>0</v>
      </c>
      <c r="G5" s="58"/>
      <c r="H5" s="85"/>
      <c r="I5" s="85"/>
      <c r="J5" s="85"/>
      <c r="K5" s="85"/>
      <c r="L5" s="85"/>
      <c r="M5" s="85"/>
      <c r="N5" s="85"/>
      <c r="O5" s="85"/>
      <c r="P5" s="85"/>
      <c r="Q5" s="106"/>
      <c r="R5" s="106"/>
    </row>
    <row r="6" spans="1:52" ht="15.75" x14ac:dyDescent="0.25">
      <c r="A6" s="72">
        <f>A5+1</f>
        <v>2</v>
      </c>
      <c r="B6" s="120" t="s">
        <v>19</v>
      </c>
      <c r="C6" s="120" t="s">
        <v>17</v>
      </c>
      <c r="D6" s="172">
        <v>0</v>
      </c>
      <c r="E6" s="164">
        <f t="shared" si="2"/>
        <v>0</v>
      </c>
      <c r="F6" s="165">
        <f>ROUND((E6*D6),2)</f>
        <v>0</v>
      </c>
      <c r="G6" s="58"/>
      <c r="H6" s="85"/>
      <c r="I6" s="85"/>
      <c r="J6" s="85"/>
      <c r="K6" s="85"/>
      <c r="L6" s="85"/>
      <c r="M6" s="85"/>
      <c r="N6" s="85"/>
      <c r="O6" s="85"/>
      <c r="P6" s="85"/>
      <c r="Q6" s="106"/>
      <c r="R6" s="106"/>
    </row>
    <row r="7" spans="1:52" ht="15.75" x14ac:dyDescent="0.25">
      <c r="A7" s="72">
        <f t="shared" ref="A7:A20" si="3">A6+1</f>
        <v>3</v>
      </c>
      <c r="B7" s="120" t="s">
        <v>16</v>
      </c>
      <c r="C7" s="120" t="s">
        <v>18</v>
      </c>
      <c r="D7" s="172">
        <v>0</v>
      </c>
      <c r="E7" s="164">
        <f t="shared" si="2"/>
        <v>0</v>
      </c>
      <c r="F7" s="165">
        <f t="shared" ref="F7:F20" si="4">E7*D7</f>
        <v>0</v>
      </c>
      <c r="G7" s="58"/>
      <c r="H7" s="85"/>
      <c r="I7" s="85"/>
      <c r="J7" s="85"/>
      <c r="K7" s="85"/>
      <c r="L7" s="85"/>
      <c r="M7" s="85"/>
      <c r="N7" s="85"/>
      <c r="O7" s="85"/>
      <c r="P7" s="85"/>
      <c r="Q7" s="106"/>
      <c r="R7" s="106"/>
    </row>
    <row r="8" spans="1:52" ht="15.75" x14ac:dyDescent="0.25">
      <c r="A8" s="72">
        <f t="shared" si="3"/>
        <v>4</v>
      </c>
      <c r="B8" s="120"/>
      <c r="C8" s="120"/>
      <c r="D8" s="172">
        <v>0</v>
      </c>
      <c r="E8" s="164">
        <f t="shared" si="2"/>
        <v>0</v>
      </c>
      <c r="F8" s="165">
        <f t="shared" si="4"/>
        <v>0</v>
      </c>
      <c r="G8" s="58"/>
      <c r="H8" s="85"/>
      <c r="I8" s="85"/>
      <c r="J8" s="85"/>
      <c r="K8" s="85"/>
      <c r="L8" s="85"/>
      <c r="M8" s="85"/>
      <c r="N8" s="85"/>
      <c r="O8" s="85"/>
      <c r="P8" s="85"/>
      <c r="Q8" s="106"/>
      <c r="R8" s="106"/>
    </row>
    <row r="9" spans="1:52" ht="15.75" x14ac:dyDescent="0.25">
      <c r="A9" s="72">
        <f t="shared" si="3"/>
        <v>5</v>
      </c>
      <c r="B9" s="120"/>
      <c r="C9" s="120"/>
      <c r="D9" s="172">
        <v>0</v>
      </c>
      <c r="E9" s="164">
        <f t="shared" si="2"/>
        <v>0</v>
      </c>
      <c r="F9" s="165">
        <f t="shared" si="4"/>
        <v>0</v>
      </c>
      <c r="G9" s="58"/>
      <c r="H9" s="85"/>
      <c r="I9" s="85"/>
      <c r="J9" s="85"/>
      <c r="K9" s="85"/>
      <c r="L9" s="85"/>
      <c r="M9" s="85"/>
      <c r="N9" s="85"/>
      <c r="O9" s="85"/>
      <c r="P9" s="85"/>
      <c r="Q9" s="106"/>
      <c r="R9" s="106"/>
    </row>
    <row r="10" spans="1:52" ht="15.75" x14ac:dyDescent="0.25">
      <c r="A10" s="72">
        <f t="shared" si="3"/>
        <v>6</v>
      </c>
      <c r="B10" s="120"/>
      <c r="C10" s="120"/>
      <c r="D10" s="172">
        <v>0</v>
      </c>
      <c r="E10" s="164">
        <f t="shared" si="2"/>
        <v>0</v>
      </c>
      <c r="F10" s="165">
        <f t="shared" si="4"/>
        <v>0</v>
      </c>
      <c r="G10" s="58"/>
      <c r="H10" s="85"/>
      <c r="I10" s="85"/>
      <c r="J10" s="85"/>
      <c r="K10" s="85"/>
      <c r="L10" s="85"/>
      <c r="M10" s="85"/>
      <c r="N10" s="85"/>
      <c r="O10" s="85"/>
      <c r="P10" s="85"/>
      <c r="Q10" s="106"/>
      <c r="R10" s="106"/>
    </row>
    <row r="11" spans="1:52" ht="15.75" x14ac:dyDescent="0.25">
      <c r="A11" s="72">
        <f t="shared" si="3"/>
        <v>7</v>
      </c>
      <c r="B11" s="120"/>
      <c r="C11" s="120"/>
      <c r="D11" s="172">
        <v>0</v>
      </c>
      <c r="E11" s="164">
        <f t="shared" si="2"/>
        <v>0</v>
      </c>
      <c r="F11" s="165">
        <f t="shared" si="4"/>
        <v>0</v>
      </c>
      <c r="G11" s="58"/>
      <c r="H11" s="85"/>
      <c r="I11" s="85"/>
      <c r="J11" s="85"/>
      <c r="K11" s="85"/>
      <c r="L11" s="85"/>
      <c r="M11" s="85"/>
      <c r="N11" s="85"/>
      <c r="O11" s="85"/>
      <c r="P11" s="85"/>
      <c r="Q11" s="106"/>
      <c r="R11" s="106"/>
    </row>
    <row r="12" spans="1:52" ht="15.75" x14ac:dyDescent="0.25">
      <c r="A12" s="72">
        <f t="shared" si="3"/>
        <v>8</v>
      </c>
      <c r="B12" s="120"/>
      <c r="C12" s="120"/>
      <c r="D12" s="172">
        <v>0</v>
      </c>
      <c r="E12" s="164">
        <f t="shared" si="2"/>
        <v>0</v>
      </c>
      <c r="F12" s="165">
        <f t="shared" si="4"/>
        <v>0</v>
      </c>
      <c r="G12" s="58"/>
      <c r="H12" s="85"/>
      <c r="I12" s="85"/>
      <c r="J12" s="85"/>
      <c r="K12" s="85"/>
      <c r="L12" s="85"/>
      <c r="M12" s="85"/>
      <c r="N12" s="85"/>
      <c r="O12" s="85"/>
      <c r="P12" s="85"/>
      <c r="Q12" s="106"/>
      <c r="R12" s="106"/>
    </row>
    <row r="13" spans="1:52" ht="15.75" x14ac:dyDescent="0.25">
      <c r="A13" s="72">
        <f t="shared" si="3"/>
        <v>9</v>
      </c>
      <c r="B13" s="120"/>
      <c r="C13" s="120"/>
      <c r="D13" s="172">
        <v>0</v>
      </c>
      <c r="E13" s="164">
        <f t="shared" si="2"/>
        <v>0</v>
      </c>
      <c r="F13" s="165">
        <f t="shared" si="4"/>
        <v>0</v>
      </c>
      <c r="G13" s="58"/>
      <c r="H13" s="85"/>
      <c r="I13" s="85"/>
      <c r="J13" s="85"/>
      <c r="K13" s="85"/>
      <c r="L13" s="85"/>
      <c r="M13" s="85"/>
      <c r="N13" s="85"/>
      <c r="O13" s="85"/>
      <c r="P13" s="85"/>
      <c r="Q13" s="106"/>
      <c r="R13" s="106"/>
    </row>
    <row r="14" spans="1:52" ht="15.75" x14ac:dyDescent="0.25">
      <c r="A14" s="72">
        <f t="shared" si="3"/>
        <v>10</v>
      </c>
      <c r="B14" s="120"/>
      <c r="C14" s="120"/>
      <c r="D14" s="172">
        <v>0</v>
      </c>
      <c r="E14" s="164">
        <f t="shared" si="2"/>
        <v>0</v>
      </c>
      <c r="F14" s="165">
        <f t="shared" si="4"/>
        <v>0</v>
      </c>
      <c r="G14" s="58"/>
      <c r="H14" s="85"/>
      <c r="I14" s="85"/>
      <c r="J14" s="85"/>
      <c r="K14" s="85"/>
      <c r="L14" s="85"/>
      <c r="M14" s="85"/>
      <c r="N14" s="85"/>
      <c r="O14" s="85"/>
      <c r="P14" s="85"/>
      <c r="Q14" s="106"/>
      <c r="R14" s="106"/>
    </row>
    <row r="15" spans="1:52" ht="15.75" x14ac:dyDescent="0.25">
      <c r="A15" s="72">
        <f t="shared" si="3"/>
        <v>11</v>
      </c>
      <c r="B15" s="120"/>
      <c r="C15" s="120"/>
      <c r="D15" s="172">
        <v>0</v>
      </c>
      <c r="E15" s="164">
        <f t="shared" si="2"/>
        <v>0</v>
      </c>
      <c r="F15" s="165">
        <f t="shared" si="4"/>
        <v>0</v>
      </c>
      <c r="G15" s="58"/>
      <c r="H15" s="85"/>
      <c r="I15" s="85"/>
      <c r="J15" s="85"/>
      <c r="K15" s="85"/>
      <c r="L15" s="85"/>
      <c r="M15" s="85"/>
      <c r="N15" s="85"/>
      <c r="O15" s="85"/>
      <c r="P15" s="85"/>
      <c r="Q15" s="106"/>
      <c r="R15" s="106"/>
    </row>
    <row r="16" spans="1:52" ht="15.75" x14ac:dyDescent="0.25">
      <c r="A16" s="72">
        <f t="shared" si="3"/>
        <v>12</v>
      </c>
      <c r="B16" s="120"/>
      <c r="C16" s="120"/>
      <c r="D16" s="172">
        <v>0</v>
      </c>
      <c r="E16" s="164">
        <f t="shared" si="2"/>
        <v>0</v>
      </c>
      <c r="F16" s="165">
        <f t="shared" si="4"/>
        <v>0</v>
      </c>
      <c r="G16" s="58"/>
      <c r="H16" s="85"/>
      <c r="I16" s="85"/>
      <c r="J16" s="85"/>
      <c r="K16" s="85"/>
      <c r="L16" s="85"/>
      <c r="M16" s="85"/>
      <c r="N16" s="85"/>
      <c r="O16" s="85"/>
      <c r="P16" s="85"/>
      <c r="Q16" s="106"/>
      <c r="R16" s="106"/>
    </row>
    <row r="17" spans="1:18" ht="15.75" x14ac:dyDescent="0.25">
      <c r="A17" s="72">
        <f t="shared" si="3"/>
        <v>13</v>
      </c>
      <c r="B17" s="120"/>
      <c r="C17" s="120"/>
      <c r="D17" s="172">
        <v>0</v>
      </c>
      <c r="E17" s="164">
        <f t="shared" si="2"/>
        <v>0</v>
      </c>
      <c r="F17" s="165">
        <f t="shared" si="4"/>
        <v>0</v>
      </c>
      <c r="G17" s="58"/>
      <c r="H17" s="85"/>
      <c r="I17" s="85"/>
      <c r="J17" s="85"/>
      <c r="K17" s="85"/>
      <c r="L17" s="85"/>
      <c r="M17" s="85"/>
      <c r="N17" s="85"/>
      <c r="O17" s="85"/>
      <c r="P17" s="85"/>
      <c r="Q17" s="106"/>
      <c r="R17" s="106"/>
    </row>
    <row r="18" spans="1:18" ht="15.75" x14ac:dyDescent="0.25">
      <c r="A18" s="72">
        <f t="shared" si="3"/>
        <v>14</v>
      </c>
      <c r="B18" s="120"/>
      <c r="C18" s="120"/>
      <c r="D18" s="172">
        <v>0</v>
      </c>
      <c r="E18" s="164">
        <f t="shared" si="2"/>
        <v>0</v>
      </c>
      <c r="F18" s="165">
        <f t="shared" si="4"/>
        <v>0</v>
      </c>
      <c r="G18" s="58"/>
      <c r="H18" s="85"/>
      <c r="I18" s="85"/>
      <c r="J18" s="85"/>
      <c r="K18" s="85"/>
      <c r="L18" s="85"/>
      <c r="M18" s="85"/>
      <c r="N18" s="85"/>
      <c r="O18" s="85"/>
      <c r="P18" s="85"/>
      <c r="Q18" s="106"/>
      <c r="R18" s="106"/>
    </row>
    <row r="19" spans="1:18" ht="15.75" x14ac:dyDescent="0.25">
      <c r="A19" s="72">
        <f t="shared" si="3"/>
        <v>15</v>
      </c>
      <c r="B19" s="120"/>
      <c r="C19" s="120"/>
      <c r="D19" s="172">
        <v>0</v>
      </c>
      <c r="E19" s="164">
        <f t="shared" si="2"/>
        <v>0</v>
      </c>
      <c r="F19" s="165">
        <f t="shared" si="4"/>
        <v>0</v>
      </c>
      <c r="G19" s="58"/>
      <c r="H19" s="85"/>
      <c r="I19" s="85"/>
      <c r="J19" s="85"/>
      <c r="K19" s="85"/>
      <c r="L19" s="85"/>
      <c r="M19" s="85"/>
      <c r="N19" s="85"/>
      <c r="O19" s="85"/>
      <c r="P19" s="85"/>
      <c r="Q19" s="106"/>
      <c r="R19" s="106"/>
    </row>
    <row r="20" spans="1:18" ht="16.5" thickBot="1" x14ac:dyDescent="0.3">
      <c r="A20" s="73">
        <f t="shared" si="3"/>
        <v>16</v>
      </c>
      <c r="B20" s="121" t="s">
        <v>7</v>
      </c>
      <c r="C20" s="121"/>
      <c r="D20" s="173">
        <v>0</v>
      </c>
      <c r="E20" s="166">
        <f t="shared" si="2"/>
        <v>0</v>
      </c>
      <c r="F20" s="167">
        <f t="shared" si="4"/>
        <v>0</v>
      </c>
      <c r="G20" s="58"/>
      <c r="H20" s="85"/>
      <c r="I20" s="85"/>
      <c r="J20" s="85"/>
      <c r="K20" s="85"/>
      <c r="L20" s="85"/>
      <c r="M20" s="85"/>
      <c r="N20" s="85"/>
      <c r="O20" s="85"/>
      <c r="P20" s="85"/>
      <c r="Q20" s="106"/>
      <c r="R20" s="106"/>
    </row>
    <row r="23" spans="1:18" x14ac:dyDescent="0.25">
      <c r="D23" s="1"/>
      <c r="H23" s="1"/>
      <c r="I23" s="1"/>
      <c r="J23" s="1"/>
      <c r="K23" s="1"/>
      <c r="L23" s="1"/>
      <c r="M23" s="1"/>
      <c r="N23" s="1"/>
      <c r="O23" s="1"/>
      <c r="P23" s="1"/>
    </row>
  </sheetData>
  <mergeCells count="1">
    <mergeCell ref="H1:Q2"/>
  </mergeCells>
  <pageMargins left="0.7" right="0.7" top="0.75" bottom="0.75" header="0.3" footer="0.3"/>
  <pageSetup orientation="landscape" r:id="rId1"/>
  <headerFooter>
    <oddHeader>&amp;CCOST PROPOSAL - DIRECT LABOR</oddHeader>
    <oddFooter>&amp;L&amp;9FPP-301 rev-&amp;C&amp;9COST PROPOSAL - DL  &amp;P of &amp;N&amp;R8/22/2016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view="pageLayout" topLeftCell="A7" zoomScale="85" zoomScaleNormal="100" zoomScalePageLayoutView="85" workbookViewId="0">
      <selection activeCell="H3" sqref="H3:Q3"/>
    </sheetView>
  </sheetViews>
  <sheetFormatPr defaultRowHeight="15" x14ac:dyDescent="0.25"/>
  <cols>
    <col min="1" max="1" width="5.28515625" style="2" bestFit="1" customWidth="1"/>
    <col min="2" max="2" width="43.85546875" style="1" customWidth="1"/>
    <col min="3" max="3" width="11.85546875" style="1" bestFit="1" customWidth="1"/>
    <col min="4" max="4" width="22" style="2" bestFit="1" customWidth="1"/>
    <col min="5" max="5" width="14.140625" style="1" bestFit="1" customWidth="1"/>
    <col min="6" max="6" width="20.140625" style="1" bestFit="1" customWidth="1"/>
    <col min="7" max="7" width="2.5703125" style="2" customWidth="1"/>
    <col min="8" max="8" width="12.42578125" style="2" customWidth="1"/>
    <col min="9" max="16" width="9.140625" style="2"/>
    <col min="17" max="16384" width="9.140625" style="1"/>
  </cols>
  <sheetData>
    <row r="1" spans="1:52" ht="20.25" x14ac:dyDescent="0.25">
      <c r="A1" s="60" t="s">
        <v>55</v>
      </c>
      <c r="B1" s="61"/>
      <c r="C1" s="61"/>
      <c r="D1" s="61"/>
      <c r="E1" s="61"/>
      <c r="F1" s="62"/>
      <c r="G1" s="58"/>
      <c r="H1" s="179" t="s">
        <v>54</v>
      </c>
      <c r="I1" s="180"/>
      <c r="J1" s="180"/>
      <c r="K1" s="180"/>
      <c r="L1" s="180"/>
      <c r="M1" s="180"/>
      <c r="N1" s="180"/>
      <c r="O1" s="180"/>
      <c r="P1" s="180"/>
      <c r="Q1" s="183"/>
    </row>
    <row r="2" spans="1:52" ht="15.75" thickBot="1" x14ac:dyDescent="0.3">
      <c r="A2" s="153"/>
      <c r="B2" s="154"/>
      <c r="C2" s="154"/>
      <c r="D2" s="154"/>
      <c r="E2" s="154"/>
      <c r="F2" s="155"/>
      <c r="G2" s="58"/>
      <c r="H2" s="181"/>
      <c r="I2" s="182"/>
      <c r="J2" s="182"/>
      <c r="K2" s="182"/>
      <c r="L2" s="182"/>
      <c r="M2" s="182"/>
      <c r="N2" s="182"/>
      <c r="O2" s="182"/>
      <c r="P2" s="182"/>
      <c r="Q2" s="184"/>
    </row>
    <row r="3" spans="1:52" ht="15.75" thickBot="1" x14ac:dyDescent="0.3">
      <c r="A3" s="139"/>
      <c r="B3" s="140" t="s">
        <v>10</v>
      </c>
      <c r="C3" s="140"/>
      <c r="D3" s="156"/>
      <c r="E3" s="159">
        <f t="shared" ref="E3:Q3" si="0">SUM(E5:E20)</f>
        <v>0</v>
      </c>
      <c r="F3" s="160">
        <f t="shared" si="0"/>
        <v>0</v>
      </c>
      <c r="G3" s="58"/>
      <c r="H3" s="168">
        <f t="shared" ref="H3" si="1">SUM(H5:H20)</f>
        <v>0</v>
      </c>
      <c r="I3" s="169">
        <f t="shared" si="0"/>
        <v>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69">
        <f t="shared" si="0"/>
        <v>0</v>
      </c>
      <c r="N3" s="169">
        <f t="shared" si="0"/>
        <v>0</v>
      </c>
      <c r="O3" s="169">
        <f t="shared" si="0"/>
        <v>0</v>
      </c>
      <c r="P3" s="169">
        <f t="shared" si="0"/>
        <v>0</v>
      </c>
      <c r="Q3" s="170">
        <f t="shared" si="0"/>
        <v>0</v>
      </c>
    </row>
    <row r="4" spans="1:52" ht="15.75" thickBot="1" x14ac:dyDescent="0.3">
      <c r="A4" s="136" t="s">
        <v>9</v>
      </c>
      <c r="B4" s="137" t="s">
        <v>12</v>
      </c>
      <c r="C4" s="137" t="s">
        <v>11</v>
      </c>
      <c r="D4" s="70" t="s">
        <v>1</v>
      </c>
      <c r="E4" s="157" t="s">
        <v>3</v>
      </c>
      <c r="F4" s="158" t="s">
        <v>4</v>
      </c>
      <c r="G4" s="58"/>
      <c r="H4" s="69">
        <v>1</v>
      </c>
      <c r="I4" s="70">
        <v>3</v>
      </c>
      <c r="J4" s="70">
        <v>4</v>
      </c>
      <c r="K4" s="70">
        <v>5</v>
      </c>
      <c r="L4" s="70">
        <v>6</v>
      </c>
      <c r="M4" s="70">
        <v>7</v>
      </c>
      <c r="N4" s="70">
        <v>8</v>
      </c>
      <c r="O4" s="70">
        <v>9</v>
      </c>
      <c r="P4" s="70">
        <v>10</v>
      </c>
      <c r="Q4" s="128" t="s">
        <v>6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15.75" x14ac:dyDescent="0.25">
      <c r="A5" s="71">
        <v>1</v>
      </c>
      <c r="B5" s="106"/>
      <c r="C5" s="106"/>
      <c r="D5" s="86">
        <v>0</v>
      </c>
      <c r="E5" s="134">
        <f t="shared" ref="E5:E20" si="2">SUM(G5:AZ5)</f>
        <v>0</v>
      </c>
      <c r="F5" s="111">
        <f>ROUND((+(E5*D5)+(D5*C5)),0)</f>
        <v>0</v>
      </c>
      <c r="G5" s="58"/>
      <c r="H5" s="85"/>
      <c r="I5" s="85"/>
      <c r="J5" s="85"/>
      <c r="K5" s="85"/>
      <c r="L5" s="85"/>
      <c r="M5" s="85"/>
      <c r="N5" s="85"/>
      <c r="O5" s="85"/>
      <c r="P5" s="85"/>
      <c r="Q5" s="106"/>
    </row>
    <row r="6" spans="1:52" ht="15.75" x14ac:dyDescent="0.25">
      <c r="A6" s="72">
        <f>A5+1</f>
        <v>2</v>
      </c>
      <c r="B6" s="106" t="s">
        <v>14</v>
      </c>
      <c r="C6" s="106"/>
      <c r="D6" s="86">
        <v>47</v>
      </c>
      <c r="E6" s="116">
        <f t="shared" si="2"/>
        <v>0</v>
      </c>
      <c r="F6" s="112">
        <f>ROUND((+(E6*D6)+(D6*C6)),0)</f>
        <v>0</v>
      </c>
      <c r="G6" s="58"/>
      <c r="H6" s="85"/>
      <c r="I6" s="85"/>
      <c r="J6" s="85"/>
      <c r="K6" s="85"/>
      <c r="L6" s="85"/>
      <c r="M6" s="85"/>
      <c r="N6" s="85"/>
      <c r="O6" s="85"/>
      <c r="P6" s="85"/>
      <c r="Q6" s="106"/>
    </row>
    <row r="7" spans="1:52" ht="15.75" x14ac:dyDescent="0.25">
      <c r="A7" s="72">
        <f t="shared" ref="A7:A20" si="3">A6+1</f>
        <v>3</v>
      </c>
      <c r="B7" s="106" t="s">
        <v>15</v>
      </c>
      <c r="C7" s="106"/>
      <c r="D7" s="86">
        <v>53</v>
      </c>
      <c r="E7" s="116">
        <f t="shared" si="2"/>
        <v>0</v>
      </c>
      <c r="F7" s="112">
        <f t="shared" ref="F7:F20" si="4">ROUND((+(E7*D7)+(D7*C7)),0)</f>
        <v>0</v>
      </c>
      <c r="G7" s="58"/>
      <c r="H7" s="85"/>
      <c r="I7" s="85"/>
      <c r="J7" s="85"/>
      <c r="K7" s="85"/>
      <c r="L7" s="85"/>
      <c r="M7" s="85"/>
      <c r="N7" s="85"/>
      <c r="O7" s="85"/>
      <c r="P7" s="85"/>
      <c r="Q7" s="106"/>
    </row>
    <row r="8" spans="1:52" ht="15.75" x14ac:dyDescent="0.25">
      <c r="A8" s="72">
        <f t="shared" si="3"/>
        <v>4</v>
      </c>
      <c r="B8" s="106"/>
      <c r="C8" s="106"/>
      <c r="D8" s="86">
        <v>0</v>
      </c>
      <c r="E8" s="116">
        <f t="shared" si="2"/>
        <v>0</v>
      </c>
      <c r="F8" s="112">
        <f t="shared" si="4"/>
        <v>0</v>
      </c>
      <c r="G8" s="58"/>
      <c r="H8" s="85"/>
      <c r="I8" s="85"/>
      <c r="J8" s="85"/>
      <c r="K8" s="85"/>
      <c r="L8" s="85"/>
      <c r="M8" s="85"/>
      <c r="N8" s="85"/>
      <c r="O8" s="85"/>
      <c r="P8" s="85"/>
      <c r="Q8" s="106"/>
    </row>
    <row r="9" spans="1:52" ht="15.75" x14ac:dyDescent="0.25">
      <c r="A9" s="72">
        <f t="shared" si="3"/>
        <v>5</v>
      </c>
      <c r="B9" s="106"/>
      <c r="C9" s="106"/>
      <c r="D9" s="86">
        <v>0</v>
      </c>
      <c r="E9" s="116">
        <f t="shared" si="2"/>
        <v>0</v>
      </c>
      <c r="F9" s="112">
        <f t="shared" si="4"/>
        <v>0</v>
      </c>
      <c r="G9" s="58"/>
      <c r="H9" s="85"/>
      <c r="I9" s="85"/>
      <c r="J9" s="85"/>
      <c r="K9" s="85"/>
      <c r="L9" s="85"/>
      <c r="M9" s="85"/>
      <c r="N9" s="85"/>
      <c r="O9" s="85"/>
      <c r="P9" s="85"/>
      <c r="Q9" s="106"/>
    </row>
    <row r="10" spans="1:52" ht="15.75" x14ac:dyDescent="0.25">
      <c r="A10" s="72">
        <f t="shared" si="3"/>
        <v>6</v>
      </c>
      <c r="B10" s="106"/>
      <c r="C10" s="106"/>
      <c r="D10" s="86">
        <v>0</v>
      </c>
      <c r="E10" s="116">
        <f t="shared" si="2"/>
        <v>0</v>
      </c>
      <c r="F10" s="112">
        <f t="shared" si="4"/>
        <v>0</v>
      </c>
      <c r="G10" s="58"/>
      <c r="H10" s="85"/>
      <c r="I10" s="85"/>
      <c r="J10" s="85"/>
      <c r="K10" s="85"/>
      <c r="L10" s="85"/>
      <c r="M10" s="85"/>
      <c r="N10" s="85"/>
      <c r="O10" s="85"/>
      <c r="P10" s="85"/>
      <c r="Q10" s="106"/>
    </row>
    <row r="11" spans="1:52" ht="15.75" x14ac:dyDescent="0.25">
      <c r="A11" s="72">
        <f t="shared" si="3"/>
        <v>7</v>
      </c>
      <c r="B11" s="106"/>
      <c r="C11" s="106"/>
      <c r="D11" s="86">
        <v>0</v>
      </c>
      <c r="E11" s="116">
        <f t="shared" si="2"/>
        <v>0</v>
      </c>
      <c r="F11" s="112">
        <f t="shared" si="4"/>
        <v>0</v>
      </c>
      <c r="G11" s="58"/>
      <c r="H11" s="85"/>
      <c r="I11" s="85"/>
      <c r="J11" s="85"/>
      <c r="K11" s="85"/>
      <c r="L11" s="85"/>
      <c r="M11" s="85"/>
      <c r="N11" s="85"/>
      <c r="O11" s="85"/>
      <c r="P11" s="85"/>
      <c r="Q11" s="106"/>
    </row>
    <row r="12" spans="1:52" ht="15.75" x14ac:dyDescent="0.25">
      <c r="A12" s="72">
        <f t="shared" si="3"/>
        <v>8</v>
      </c>
      <c r="B12" s="106"/>
      <c r="C12" s="106"/>
      <c r="D12" s="86">
        <v>0</v>
      </c>
      <c r="E12" s="116">
        <f t="shared" si="2"/>
        <v>0</v>
      </c>
      <c r="F12" s="112">
        <f t="shared" si="4"/>
        <v>0</v>
      </c>
      <c r="G12" s="58"/>
      <c r="H12" s="85"/>
      <c r="I12" s="85"/>
      <c r="J12" s="85"/>
      <c r="K12" s="85"/>
      <c r="L12" s="85"/>
      <c r="M12" s="85"/>
      <c r="N12" s="85"/>
      <c r="O12" s="85"/>
      <c r="P12" s="85"/>
      <c r="Q12" s="106"/>
    </row>
    <row r="13" spans="1:52" ht="15.75" x14ac:dyDescent="0.25">
      <c r="A13" s="72">
        <f t="shared" si="3"/>
        <v>9</v>
      </c>
      <c r="B13" s="106"/>
      <c r="C13" s="106"/>
      <c r="D13" s="86">
        <v>0</v>
      </c>
      <c r="E13" s="116">
        <f t="shared" si="2"/>
        <v>0</v>
      </c>
      <c r="F13" s="112">
        <f t="shared" si="4"/>
        <v>0</v>
      </c>
      <c r="G13" s="58"/>
      <c r="H13" s="85"/>
      <c r="I13" s="85"/>
      <c r="J13" s="85"/>
      <c r="K13" s="85"/>
      <c r="L13" s="85"/>
      <c r="M13" s="85"/>
      <c r="N13" s="85"/>
      <c r="O13" s="85"/>
      <c r="P13" s="85"/>
      <c r="Q13" s="106"/>
    </row>
    <row r="14" spans="1:52" ht="15.75" x14ac:dyDescent="0.25">
      <c r="A14" s="72">
        <f t="shared" si="3"/>
        <v>10</v>
      </c>
      <c r="B14" s="106"/>
      <c r="C14" s="106"/>
      <c r="D14" s="86">
        <v>0</v>
      </c>
      <c r="E14" s="116">
        <f t="shared" si="2"/>
        <v>0</v>
      </c>
      <c r="F14" s="112">
        <f t="shared" si="4"/>
        <v>0</v>
      </c>
      <c r="G14" s="58"/>
      <c r="H14" s="85"/>
      <c r="I14" s="85"/>
      <c r="J14" s="85"/>
      <c r="K14" s="85"/>
      <c r="L14" s="85"/>
      <c r="M14" s="85"/>
      <c r="N14" s="85"/>
      <c r="O14" s="85"/>
      <c r="P14" s="85"/>
      <c r="Q14" s="106"/>
    </row>
    <row r="15" spans="1:52" ht="15.75" x14ac:dyDescent="0.25">
      <c r="A15" s="72">
        <f t="shared" si="3"/>
        <v>11</v>
      </c>
      <c r="B15" s="106"/>
      <c r="C15" s="106"/>
      <c r="D15" s="86">
        <v>0</v>
      </c>
      <c r="E15" s="116">
        <f t="shared" si="2"/>
        <v>0</v>
      </c>
      <c r="F15" s="112">
        <f t="shared" si="4"/>
        <v>0</v>
      </c>
      <c r="G15" s="58"/>
      <c r="H15" s="85"/>
      <c r="I15" s="85"/>
      <c r="J15" s="85"/>
      <c r="K15" s="85"/>
      <c r="L15" s="85"/>
      <c r="M15" s="85"/>
      <c r="N15" s="85"/>
      <c r="O15" s="85"/>
      <c r="P15" s="85"/>
      <c r="Q15" s="106"/>
    </row>
    <row r="16" spans="1:52" ht="15.75" x14ac:dyDescent="0.25">
      <c r="A16" s="72">
        <f t="shared" si="3"/>
        <v>12</v>
      </c>
      <c r="B16" s="106"/>
      <c r="C16" s="106"/>
      <c r="D16" s="86">
        <v>0</v>
      </c>
      <c r="E16" s="116">
        <f t="shared" si="2"/>
        <v>0</v>
      </c>
      <c r="F16" s="112">
        <f t="shared" si="4"/>
        <v>0</v>
      </c>
      <c r="G16" s="58"/>
      <c r="H16" s="85"/>
      <c r="I16" s="85"/>
      <c r="J16" s="85"/>
      <c r="K16" s="85"/>
      <c r="L16" s="85"/>
      <c r="M16" s="85"/>
      <c r="N16" s="85"/>
      <c r="O16" s="85"/>
      <c r="P16" s="85"/>
      <c r="Q16" s="106"/>
    </row>
    <row r="17" spans="1:17" ht="15.75" x14ac:dyDescent="0.25">
      <c r="A17" s="72">
        <f t="shared" si="3"/>
        <v>13</v>
      </c>
      <c r="B17" s="106"/>
      <c r="C17" s="106"/>
      <c r="D17" s="86">
        <v>0</v>
      </c>
      <c r="E17" s="116">
        <f t="shared" si="2"/>
        <v>0</v>
      </c>
      <c r="F17" s="112">
        <f t="shared" si="4"/>
        <v>0</v>
      </c>
      <c r="G17" s="58"/>
      <c r="H17" s="85"/>
      <c r="I17" s="85"/>
      <c r="J17" s="85"/>
      <c r="K17" s="85"/>
      <c r="L17" s="85"/>
      <c r="M17" s="85"/>
      <c r="N17" s="85"/>
      <c r="O17" s="85"/>
      <c r="P17" s="85"/>
      <c r="Q17" s="106"/>
    </row>
    <row r="18" spans="1:17" ht="15.75" x14ac:dyDescent="0.25">
      <c r="A18" s="72">
        <f t="shared" si="3"/>
        <v>14</v>
      </c>
      <c r="B18" s="106"/>
      <c r="C18" s="106"/>
      <c r="D18" s="86">
        <v>0</v>
      </c>
      <c r="E18" s="116">
        <f t="shared" si="2"/>
        <v>0</v>
      </c>
      <c r="F18" s="112">
        <f t="shared" si="4"/>
        <v>0</v>
      </c>
      <c r="G18" s="58"/>
      <c r="H18" s="85"/>
      <c r="I18" s="85"/>
      <c r="J18" s="85"/>
      <c r="K18" s="85"/>
      <c r="L18" s="85"/>
      <c r="M18" s="85"/>
      <c r="N18" s="85"/>
      <c r="O18" s="85"/>
      <c r="P18" s="85"/>
      <c r="Q18" s="106"/>
    </row>
    <row r="19" spans="1:17" ht="15.75" x14ac:dyDescent="0.25">
      <c r="A19" s="72">
        <f t="shared" si="3"/>
        <v>15</v>
      </c>
      <c r="B19" s="106"/>
      <c r="C19" s="106"/>
      <c r="D19" s="86">
        <v>0</v>
      </c>
      <c r="E19" s="116">
        <f t="shared" si="2"/>
        <v>0</v>
      </c>
      <c r="F19" s="112">
        <f t="shared" si="4"/>
        <v>0</v>
      </c>
      <c r="G19" s="58"/>
      <c r="H19" s="85"/>
      <c r="I19" s="85"/>
      <c r="J19" s="85"/>
      <c r="K19" s="85"/>
      <c r="L19" s="85"/>
      <c r="M19" s="85"/>
      <c r="N19" s="85"/>
      <c r="O19" s="85"/>
      <c r="P19" s="85"/>
      <c r="Q19" s="106"/>
    </row>
    <row r="20" spans="1:17" ht="16.5" thickBot="1" x14ac:dyDescent="0.3">
      <c r="A20" s="73">
        <f t="shared" si="3"/>
        <v>16</v>
      </c>
      <c r="B20" s="106" t="s">
        <v>7</v>
      </c>
      <c r="C20" s="106"/>
      <c r="D20" s="86">
        <v>0</v>
      </c>
      <c r="E20" s="117">
        <f t="shared" si="2"/>
        <v>0</v>
      </c>
      <c r="F20" s="113">
        <f t="shared" si="4"/>
        <v>0</v>
      </c>
      <c r="G20" s="58"/>
      <c r="H20" s="85"/>
      <c r="I20" s="85"/>
      <c r="J20" s="85"/>
      <c r="K20" s="85"/>
      <c r="L20" s="85"/>
      <c r="M20" s="85"/>
      <c r="N20" s="85"/>
      <c r="O20" s="85"/>
      <c r="P20" s="85"/>
      <c r="Q20" s="106"/>
    </row>
    <row r="21" spans="1:17" x14ac:dyDescent="0.25">
      <c r="B21" s="1" t="s">
        <v>13</v>
      </c>
    </row>
    <row r="23" spans="1:17" x14ac:dyDescent="0.25">
      <c r="D23" s="1"/>
      <c r="G23" s="1"/>
      <c r="H23" s="1"/>
      <c r="I23" s="1"/>
      <c r="J23" s="1"/>
      <c r="K23" s="1"/>
      <c r="L23" s="1"/>
      <c r="M23" s="1"/>
      <c r="N23" s="1"/>
      <c r="O23" s="1"/>
      <c r="P23" s="1"/>
    </row>
  </sheetData>
  <mergeCells count="1">
    <mergeCell ref="H1:Q2"/>
  </mergeCells>
  <pageMargins left="0.7" right="0.7" top="0.75" bottom="0.75" header="0.3" footer="0.3"/>
  <pageSetup orientation="landscape" r:id="rId1"/>
  <headerFooter>
    <oddHeader>&amp;C&amp;"-,Bold"&amp;14COST PROPOSAL - SUB-CONSULTANT COSTS</oddHeader>
    <oddFooter>&amp;L&amp;9FPP-301 rev-&amp;C&amp;9COST PROPOSAL - SCC &amp;P of &amp;N&amp;R&amp;9 8/22/2016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view="pageLayout" zoomScale="85" zoomScaleNormal="100" zoomScalePageLayoutView="85" workbookViewId="0">
      <selection activeCell="H3" sqref="H3"/>
    </sheetView>
  </sheetViews>
  <sheetFormatPr defaultRowHeight="15" x14ac:dyDescent="0.25"/>
  <cols>
    <col min="1" max="1" width="5.28515625" style="2" bestFit="1" customWidth="1"/>
    <col min="2" max="2" width="59.140625" style="1" customWidth="1"/>
    <col min="3" max="3" width="22" style="2" bestFit="1" customWidth="1"/>
    <col min="4" max="4" width="14.140625" style="1" bestFit="1" customWidth="1"/>
    <col min="5" max="5" width="20.140625" style="1" bestFit="1" customWidth="1"/>
    <col min="6" max="6" width="3.42578125" customWidth="1"/>
    <col min="7" max="7" width="12.42578125" style="2" customWidth="1"/>
    <col min="8" max="16" width="9.140625" style="2"/>
    <col min="17" max="16384" width="9.140625" style="1"/>
  </cols>
  <sheetData>
    <row r="1" spans="1:52" ht="20.25" x14ac:dyDescent="0.25">
      <c r="A1" s="60" t="s">
        <v>86</v>
      </c>
      <c r="B1" s="61"/>
      <c r="C1" s="61"/>
      <c r="D1" s="61"/>
      <c r="E1" s="62"/>
      <c r="F1" s="58"/>
      <c r="G1" s="179" t="s">
        <v>87</v>
      </c>
      <c r="H1" s="180"/>
      <c r="I1" s="180"/>
      <c r="J1" s="180"/>
      <c r="K1" s="180"/>
      <c r="L1" s="180"/>
      <c r="M1" s="180"/>
      <c r="N1" s="180"/>
      <c r="O1" s="180"/>
      <c r="P1" s="180"/>
      <c r="Q1" s="183"/>
    </row>
    <row r="2" spans="1:52" ht="15.75" thickBot="1" x14ac:dyDescent="0.3">
      <c r="A2" s="63" t="s">
        <v>34</v>
      </c>
      <c r="B2" s="59"/>
      <c r="C2" s="59"/>
      <c r="D2" s="59"/>
      <c r="E2" s="64"/>
      <c r="F2" s="58"/>
      <c r="G2" s="181"/>
      <c r="H2" s="182"/>
      <c r="I2" s="182"/>
      <c r="J2" s="182"/>
      <c r="K2" s="182"/>
      <c r="L2" s="182"/>
      <c r="M2" s="182"/>
      <c r="N2" s="182"/>
      <c r="O2" s="182"/>
      <c r="P2" s="182"/>
      <c r="Q2" s="184"/>
    </row>
    <row r="3" spans="1:52" x14ac:dyDescent="0.25">
      <c r="A3" s="139"/>
      <c r="B3" s="140" t="s">
        <v>10</v>
      </c>
      <c r="C3" s="127"/>
      <c r="D3" s="141">
        <f>SUM(D5:D20)</f>
        <v>0</v>
      </c>
      <c r="E3" s="142">
        <f>SUM(E5:E20)</f>
        <v>0</v>
      </c>
      <c r="F3" s="58"/>
      <c r="G3" s="125" t="s">
        <v>50</v>
      </c>
      <c r="H3" s="126"/>
      <c r="I3" s="126"/>
      <c r="J3" s="126"/>
      <c r="K3" s="126"/>
      <c r="L3" s="126"/>
      <c r="M3" s="126"/>
      <c r="N3" s="126"/>
      <c r="O3" s="126"/>
      <c r="P3" s="126"/>
      <c r="Q3" s="127"/>
    </row>
    <row r="4" spans="1:52" ht="15.75" thickBot="1" x14ac:dyDescent="0.3">
      <c r="A4" s="136" t="s">
        <v>9</v>
      </c>
      <c r="B4" s="137" t="s">
        <v>29</v>
      </c>
      <c r="C4" s="128" t="s">
        <v>30</v>
      </c>
      <c r="D4" s="69" t="s">
        <v>31</v>
      </c>
      <c r="E4" s="138" t="s">
        <v>4</v>
      </c>
      <c r="F4" s="58"/>
      <c r="G4" s="69">
        <v>1</v>
      </c>
      <c r="H4" s="70">
        <v>2</v>
      </c>
      <c r="I4" s="70">
        <v>3</v>
      </c>
      <c r="J4" s="70">
        <v>4</v>
      </c>
      <c r="K4" s="70">
        <v>5</v>
      </c>
      <c r="L4" s="70">
        <v>6</v>
      </c>
      <c r="M4" s="70">
        <v>7</v>
      </c>
      <c r="N4" s="70">
        <v>8</v>
      </c>
      <c r="O4" s="70">
        <v>9</v>
      </c>
      <c r="P4" s="70">
        <v>10</v>
      </c>
      <c r="Q4" s="128" t="s">
        <v>6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15.75" x14ac:dyDescent="0.25">
      <c r="A5" s="71">
        <v>1</v>
      </c>
      <c r="B5" s="118"/>
      <c r="C5" s="151">
        <v>0</v>
      </c>
      <c r="D5" s="134">
        <f t="shared" ref="D5:D20" si="0">SUM(F5:AZ5)</f>
        <v>0</v>
      </c>
      <c r="E5" s="111">
        <f>ROUND((+(D5*C5)),0)</f>
        <v>0</v>
      </c>
      <c r="F5" s="58"/>
      <c r="G5" s="143"/>
      <c r="H5" s="144"/>
      <c r="I5" s="144"/>
      <c r="J5" s="144"/>
      <c r="K5" s="144"/>
      <c r="L5" s="144"/>
      <c r="M5" s="144"/>
      <c r="N5" s="144"/>
      <c r="O5" s="144"/>
      <c r="P5" s="144"/>
      <c r="Q5" s="145"/>
    </row>
    <row r="6" spans="1:52" ht="15.75" x14ac:dyDescent="0.25">
      <c r="A6" s="72">
        <f>A5+1</f>
        <v>2</v>
      </c>
      <c r="B6" s="120" t="s">
        <v>113</v>
      </c>
      <c r="C6" s="105">
        <v>5</v>
      </c>
      <c r="D6" s="116">
        <f t="shared" si="0"/>
        <v>0</v>
      </c>
      <c r="E6" s="112">
        <f t="shared" ref="E6:E20" si="1">ROUND((+(D6*C6)),0)</f>
        <v>0</v>
      </c>
      <c r="F6" s="58"/>
      <c r="G6" s="146"/>
      <c r="H6" s="102"/>
      <c r="I6" s="102"/>
      <c r="J6" s="102"/>
      <c r="K6" s="102"/>
      <c r="L6" s="102"/>
      <c r="M6" s="102"/>
      <c r="N6" s="102"/>
      <c r="O6" s="102"/>
      <c r="P6" s="102"/>
      <c r="Q6" s="147"/>
    </row>
    <row r="7" spans="1:52" ht="15.75" x14ac:dyDescent="0.25">
      <c r="A7" s="72">
        <f t="shared" ref="A7:A20" si="2">A6+1</f>
        <v>3</v>
      </c>
      <c r="B7" s="120" t="s">
        <v>32</v>
      </c>
      <c r="C7" s="105">
        <v>1500</v>
      </c>
      <c r="D7" s="116">
        <f t="shared" si="0"/>
        <v>0</v>
      </c>
      <c r="E7" s="112">
        <f t="shared" si="1"/>
        <v>0</v>
      </c>
      <c r="F7" s="58"/>
      <c r="G7" s="146"/>
      <c r="H7" s="102"/>
      <c r="I7" s="102"/>
      <c r="J7" s="102"/>
      <c r="K7" s="102"/>
      <c r="L7" s="102"/>
      <c r="M7" s="102"/>
      <c r="N7" s="102"/>
      <c r="O7" s="102"/>
      <c r="P7" s="102"/>
      <c r="Q7" s="147"/>
    </row>
    <row r="8" spans="1:52" ht="15.75" x14ac:dyDescent="0.25">
      <c r="A8" s="72">
        <f t="shared" si="2"/>
        <v>4</v>
      </c>
      <c r="B8" s="120" t="s">
        <v>33</v>
      </c>
      <c r="C8" s="105">
        <v>2.5</v>
      </c>
      <c r="D8" s="116">
        <f t="shared" si="0"/>
        <v>0</v>
      </c>
      <c r="E8" s="112">
        <f t="shared" si="1"/>
        <v>0</v>
      </c>
      <c r="F8" s="58"/>
      <c r="G8" s="146"/>
      <c r="H8" s="102"/>
      <c r="I8" s="102"/>
      <c r="J8" s="102"/>
      <c r="K8" s="102"/>
      <c r="L8" s="102"/>
      <c r="M8" s="102"/>
      <c r="N8" s="102"/>
      <c r="O8" s="102"/>
      <c r="P8" s="102"/>
      <c r="Q8" s="147"/>
    </row>
    <row r="9" spans="1:52" ht="15.75" x14ac:dyDescent="0.25">
      <c r="A9" s="72">
        <f t="shared" si="2"/>
        <v>5</v>
      </c>
      <c r="B9" s="120" t="s">
        <v>47</v>
      </c>
      <c r="C9" s="105">
        <v>60</v>
      </c>
      <c r="D9" s="116">
        <f t="shared" si="0"/>
        <v>0</v>
      </c>
      <c r="E9" s="112">
        <f t="shared" si="1"/>
        <v>0</v>
      </c>
      <c r="F9" s="58"/>
      <c r="G9" s="146"/>
      <c r="H9" s="102"/>
      <c r="I9" s="102"/>
      <c r="J9" s="102"/>
      <c r="K9" s="102"/>
      <c r="L9" s="102"/>
      <c r="M9" s="102"/>
      <c r="N9" s="102"/>
      <c r="O9" s="102"/>
      <c r="P9" s="102"/>
      <c r="Q9" s="147"/>
    </row>
    <row r="10" spans="1:52" ht="15.75" x14ac:dyDescent="0.25">
      <c r="A10" s="72">
        <f t="shared" si="2"/>
        <v>6</v>
      </c>
      <c r="B10" s="120"/>
      <c r="C10" s="105">
        <v>0</v>
      </c>
      <c r="D10" s="116">
        <f t="shared" si="0"/>
        <v>0</v>
      </c>
      <c r="E10" s="112">
        <f t="shared" si="1"/>
        <v>0</v>
      </c>
      <c r="F10" s="58"/>
      <c r="G10" s="146"/>
      <c r="H10" s="102"/>
      <c r="I10" s="102"/>
      <c r="J10" s="102"/>
      <c r="K10" s="102"/>
      <c r="L10" s="102"/>
      <c r="M10" s="102"/>
      <c r="N10" s="102"/>
      <c r="O10" s="102"/>
      <c r="P10" s="102"/>
      <c r="Q10" s="147"/>
    </row>
    <row r="11" spans="1:52" ht="15.75" x14ac:dyDescent="0.25">
      <c r="A11" s="72">
        <f t="shared" si="2"/>
        <v>7</v>
      </c>
      <c r="B11" s="120"/>
      <c r="C11" s="105">
        <v>0</v>
      </c>
      <c r="D11" s="116">
        <f t="shared" si="0"/>
        <v>0</v>
      </c>
      <c r="E11" s="112">
        <f t="shared" si="1"/>
        <v>0</v>
      </c>
      <c r="F11" s="58"/>
      <c r="G11" s="146"/>
      <c r="H11" s="102"/>
      <c r="I11" s="102"/>
      <c r="J11" s="102"/>
      <c r="K11" s="102"/>
      <c r="L11" s="102"/>
      <c r="M11" s="102"/>
      <c r="N11" s="102"/>
      <c r="O11" s="102"/>
      <c r="P11" s="102"/>
      <c r="Q11" s="147"/>
    </row>
    <row r="12" spans="1:52" ht="15.75" x14ac:dyDescent="0.25">
      <c r="A12" s="72">
        <f t="shared" si="2"/>
        <v>8</v>
      </c>
      <c r="B12" s="120"/>
      <c r="C12" s="105">
        <v>0</v>
      </c>
      <c r="D12" s="116">
        <f t="shared" si="0"/>
        <v>0</v>
      </c>
      <c r="E12" s="112">
        <f t="shared" si="1"/>
        <v>0</v>
      </c>
      <c r="F12" s="58"/>
      <c r="G12" s="146"/>
      <c r="H12" s="102"/>
      <c r="I12" s="102"/>
      <c r="J12" s="102"/>
      <c r="K12" s="102"/>
      <c r="L12" s="102"/>
      <c r="M12" s="102"/>
      <c r="N12" s="102"/>
      <c r="O12" s="102"/>
      <c r="P12" s="102"/>
      <c r="Q12" s="147"/>
    </row>
    <row r="13" spans="1:52" ht="15.75" x14ac:dyDescent="0.25">
      <c r="A13" s="72">
        <f t="shared" si="2"/>
        <v>9</v>
      </c>
      <c r="B13" s="120"/>
      <c r="C13" s="105">
        <v>0</v>
      </c>
      <c r="D13" s="116">
        <f t="shared" si="0"/>
        <v>0</v>
      </c>
      <c r="E13" s="112">
        <f t="shared" si="1"/>
        <v>0</v>
      </c>
      <c r="F13" s="58"/>
      <c r="G13" s="146"/>
      <c r="H13" s="102"/>
      <c r="I13" s="102"/>
      <c r="J13" s="102"/>
      <c r="K13" s="102"/>
      <c r="L13" s="102"/>
      <c r="M13" s="102"/>
      <c r="N13" s="102"/>
      <c r="O13" s="102"/>
      <c r="P13" s="102"/>
      <c r="Q13" s="147"/>
    </row>
    <row r="14" spans="1:52" ht="15.75" x14ac:dyDescent="0.25">
      <c r="A14" s="72">
        <f t="shared" si="2"/>
        <v>10</v>
      </c>
      <c r="B14" s="120"/>
      <c r="C14" s="105">
        <v>0</v>
      </c>
      <c r="D14" s="116">
        <f t="shared" si="0"/>
        <v>0</v>
      </c>
      <c r="E14" s="112">
        <f t="shared" si="1"/>
        <v>0</v>
      </c>
      <c r="F14" s="58"/>
      <c r="G14" s="146"/>
      <c r="H14" s="102"/>
      <c r="I14" s="102"/>
      <c r="J14" s="102"/>
      <c r="K14" s="102"/>
      <c r="L14" s="102"/>
      <c r="M14" s="102"/>
      <c r="N14" s="102"/>
      <c r="O14" s="102"/>
      <c r="P14" s="102"/>
      <c r="Q14" s="147"/>
    </row>
    <row r="15" spans="1:52" ht="15.75" x14ac:dyDescent="0.25">
      <c r="A15" s="72">
        <f t="shared" si="2"/>
        <v>11</v>
      </c>
      <c r="B15" s="120"/>
      <c r="C15" s="105">
        <v>0</v>
      </c>
      <c r="D15" s="116">
        <f t="shared" si="0"/>
        <v>0</v>
      </c>
      <c r="E15" s="112">
        <f t="shared" si="1"/>
        <v>0</v>
      </c>
      <c r="F15" s="58"/>
      <c r="G15" s="146"/>
      <c r="H15" s="102"/>
      <c r="I15" s="102"/>
      <c r="J15" s="102"/>
      <c r="K15" s="102"/>
      <c r="L15" s="102"/>
      <c r="M15" s="102"/>
      <c r="N15" s="102"/>
      <c r="O15" s="102"/>
      <c r="P15" s="102"/>
      <c r="Q15" s="147"/>
    </row>
    <row r="16" spans="1:52" ht="15.75" x14ac:dyDescent="0.25">
      <c r="A16" s="72">
        <f t="shared" si="2"/>
        <v>12</v>
      </c>
      <c r="B16" s="120"/>
      <c r="C16" s="105">
        <v>0</v>
      </c>
      <c r="D16" s="116">
        <f t="shared" si="0"/>
        <v>0</v>
      </c>
      <c r="E16" s="112">
        <f t="shared" si="1"/>
        <v>0</v>
      </c>
      <c r="F16" s="58"/>
      <c r="G16" s="146"/>
      <c r="H16" s="102"/>
      <c r="I16" s="102"/>
      <c r="J16" s="102"/>
      <c r="K16" s="102"/>
      <c r="L16" s="102"/>
      <c r="M16" s="102"/>
      <c r="N16" s="102"/>
      <c r="O16" s="102"/>
      <c r="P16" s="102"/>
      <c r="Q16" s="147"/>
    </row>
    <row r="17" spans="1:17" ht="15.75" x14ac:dyDescent="0.25">
      <c r="A17" s="72">
        <f t="shared" si="2"/>
        <v>13</v>
      </c>
      <c r="B17" s="120"/>
      <c r="C17" s="105">
        <v>0</v>
      </c>
      <c r="D17" s="116">
        <f t="shared" si="0"/>
        <v>0</v>
      </c>
      <c r="E17" s="112">
        <f t="shared" si="1"/>
        <v>0</v>
      </c>
      <c r="F17" s="58"/>
      <c r="G17" s="146"/>
      <c r="H17" s="102"/>
      <c r="I17" s="102"/>
      <c r="J17" s="102"/>
      <c r="K17" s="102"/>
      <c r="L17" s="102"/>
      <c r="M17" s="102"/>
      <c r="N17" s="102"/>
      <c r="O17" s="102"/>
      <c r="P17" s="102"/>
      <c r="Q17" s="147"/>
    </row>
    <row r="18" spans="1:17" ht="15.75" x14ac:dyDescent="0.25">
      <c r="A18" s="72">
        <f t="shared" si="2"/>
        <v>14</v>
      </c>
      <c r="B18" s="120"/>
      <c r="C18" s="105">
        <v>0</v>
      </c>
      <c r="D18" s="116">
        <f t="shared" si="0"/>
        <v>0</v>
      </c>
      <c r="E18" s="112">
        <f t="shared" si="1"/>
        <v>0</v>
      </c>
      <c r="F18" s="58"/>
      <c r="G18" s="146"/>
      <c r="H18" s="102"/>
      <c r="I18" s="102"/>
      <c r="J18" s="102"/>
      <c r="K18" s="102"/>
      <c r="L18" s="102"/>
      <c r="M18" s="102"/>
      <c r="N18" s="102"/>
      <c r="O18" s="102"/>
      <c r="P18" s="102"/>
      <c r="Q18" s="147"/>
    </row>
    <row r="19" spans="1:17" ht="15.75" x14ac:dyDescent="0.25">
      <c r="A19" s="72">
        <f t="shared" si="2"/>
        <v>15</v>
      </c>
      <c r="B19" s="120"/>
      <c r="C19" s="105">
        <v>0</v>
      </c>
      <c r="D19" s="116">
        <f t="shared" si="0"/>
        <v>0</v>
      </c>
      <c r="E19" s="112">
        <f t="shared" si="1"/>
        <v>0</v>
      </c>
      <c r="F19" s="58"/>
      <c r="G19" s="146"/>
      <c r="H19" s="102"/>
      <c r="I19" s="102"/>
      <c r="J19" s="102"/>
      <c r="K19" s="102"/>
      <c r="L19" s="102"/>
      <c r="M19" s="102"/>
      <c r="N19" s="102"/>
      <c r="O19" s="102"/>
      <c r="P19" s="102"/>
      <c r="Q19" s="147"/>
    </row>
    <row r="20" spans="1:17" ht="16.5" thickBot="1" x14ac:dyDescent="0.3">
      <c r="A20" s="73">
        <f t="shared" si="2"/>
        <v>16</v>
      </c>
      <c r="B20" s="121" t="s">
        <v>7</v>
      </c>
      <c r="C20" s="152">
        <v>0</v>
      </c>
      <c r="D20" s="117">
        <f t="shared" si="0"/>
        <v>0</v>
      </c>
      <c r="E20" s="113">
        <f t="shared" si="1"/>
        <v>0</v>
      </c>
      <c r="F20" s="58"/>
      <c r="G20" s="148"/>
      <c r="H20" s="149"/>
      <c r="I20" s="149"/>
      <c r="J20" s="149"/>
      <c r="K20" s="149"/>
      <c r="L20" s="149"/>
      <c r="M20" s="149"/>
      <c r="N20" s="149"/>
      <c r="O20" s="149"/>
      <c r="P20" s="149"/>
      <c r="Q20" s="150"/>
    </row>
    <row r="21" spans="1:17" x14ac:dyDescent="0.25">
      <c r="B21" s="1" t="s">
        <v>13</v>
      </c>
    </row>
    <row r="23" spans="1:17" x14ac:dyDescent="0.25">
      <c r="C23" s="1"/>
      <c r="G23" s="1"/>
      <c r="H23" s="1"/>
      <c r="I23" s="1"/>
      <c r="J23" s="1"/>
      <c r="K23" s="1"/>
      <c r="L23" s="1"/>
      <c r="M23" s="1"/>
      <c r="N23" s="1"/>
      <c r="O23" s="1"/>
      <c r="P23" s="1"/>
    </row>
  </sheetData>
  <mergeCells count="1">
    <mergeCell ref="G1:Q2"/>
  </mergeCells>
  <pageMargins left="0.7" right="0.7" top="0.75" bottom="0.75" header="0.3" footer="0.3"/>
  <pageSetup orientation="landscape" r:id="rId1"/>
  <headerFooter>
    <oddHeader>&amp;C&amp;"-,Bold"&amp;14COST PROPOSAL - OTHER DIRECT COSTS (ODC)</oddHeader>
    <oddFooter>&amp;L&amp;9FPP-301 rev-&amp;C&amp;9COST PROPOSAL ODC &amp;P of&amp;N&amp;R&amp;9 8/22/2016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"/>
  <sheetViews>
    <sheetView view="pageLayout" topLeftCell="A4" zoomScale="85" zoomScaleNormal="100" zoomScalePageLayoutView="85" workbookViewId="0">
      <selection activeCell="F27" sqref="F27"/>
    </sheetView>
  </sheetViews>
  <sheetFormatPr defaultRowHeight="15" x14ac:dyDescent="0.25"/>
  <cols>
    <col min="1" max="1" width="5.28515625" style="2" bestFit="1" customWidth="1"/>
    <col min="2" max="2" width="39.28515625" style="1" customWidth="1"/>
    <col min="3" max="3" width="17" style="1" bestFit="1" customWidth="1"/>
    <col min="4" max="4" width="22" style="2" bestFit="1" customWidth="1"/>
    <col min="5" max="5" width="14.140625" style="1" bestFit="1" customWidth="1"/>
    <col min="6" max="6" width="20.140625" style="1" bestFit="1" customWidth="1"/>
    <col min="7" max="7" width="3.7109375" customWidth="1"/>
    <col min="8" max="8" width="12.42578125" style="2" customWidth="1"/>
    <col min="9" max="17" width="9.140625" style="2"/>
    <col min="18" max="16384" width="9.140625" style="1"/>
  </cols>
  <sheetData>
    <row r="1" spans="1:53" ht="20.25" x14ac:dyDescent="0.25">
      <c r="A1" s="60" t="s">
        <v>51</v>
      </c>
      <c r="B1" s="61"/>
      <c r="C1" s="61"/>
      <c r="D1" s="61"/>
      <c r="E1" s="61"/>
      <c r="F1" s="62"/>
      <c r="G1" s="58"/>
      <c r="H1" s="185" t="s">
        <v>117</v>
      </c>
      <c r="I1" s="186"/>
      <c r="J1" s="186"/>
      <c r="K1" s="186"/>
      <c r="L1" s="186"/>
      <c r="M1" s="186"/>
      <c r="N1" s="186"/>
      <c r="O1" s="186"/>
      <c r="P1" s="186"/>
      <c r="Q1" s="186"/>
      <c r="R1" s="187"/>
    </row>
    <row r="2" spans="1:53" ht="15.75" thickBot="1" x14ac:dyDescent="0.3">
      <c r="A2" s="63" t="s">
        <v>34</v>
      </c>
      <c r="B2" s="59"/>
      <c r="C2" s="59"/>
      <c r="D2" s="59"/>
      <c r="E2" s="59"/>
      <c r="F2" s="64"/>
      <c r="G2" s="58"/>
      <c r="H2" s="188"/>
      <c r="I2" s="189"/>
      <c r="J2" s="189"/>
      <c r="K2" s="189"/>
      <c r="L2" s="189"/>
      <c r="M2" s="189"/>
      <c r="N2" s="189"/>
      <c r="O2" s="189"/>
      <c r="P2" s="189"/>
      <c r="Q2" s="189"/>
      <c r="R2" s="190"/>
    </row>
    <row r="3" spans="1:53" ht="15.75" thickBot="1" x14ac:dyDescent="0.3">
      <c r="A3" s="129"/>
      <c r="B3" s="130" t="s">
        <v>10</v>
      </c>
      <c r="C3" s="130"/>
      <c r="D3" s="131"/>
      <c r="E3" s="135">
        <f>SUM(E5:E20)</f>
        <v>0</v>
      </c>
      <c r="F3" s="132">
        <f>SUM(F5:F20)</f>
        <v>0</v>
      </c>
      <c r="G3" s="58"/>
      <c r="H3" s="125" t="s">
        <v>46</v>
      </c>
      <c r="I3" s="126"/>
      <c r="J3" s="126"/>
      <c r="K3" s="126"/>
      <c r="L3" s="126"/>
      <c r="M3" s="126"/>
      <c r="N3" s="126"/>
      <c r="O3" s="126"/>
      <c r="P3" s="126"/>
      <c r="Q3" s="126"/>
      <c r="R3" s="127"/>
    </row>
    <row r="4" spans="1:53" ht="15.75" thickBot="1" x14ac:dyDescent="0.3">
      <c r="A4" s="65" t="s">
        <v>9</v>
      </c>
      <c r="B4" s="66" t="s">
        <v>35</v>
      </c>
      <c r="C4" s="66" t="s">
        <v>39</v>
      </c>
      <c r="D4" s="67" t="s">
        <v>30</v>
      </c>
      <c r="E4" s="67" t="s">
        <v>31</v>
      </c>
      <c r="F4" s="68" t="s">
        <v>4</v>
      </c>
      <c r="G4" s="58"/>
      <c r="H4" s="69">
        <v>1</v>
      </c>
      <c r="I4" s="70">
        <v>2</v>
      </c>
      <c r="J4" s="70">
        <v>3</v>
      </c>
      <c r="K4" s="70">
        <v>4</v>
      </c>
      <c r="L4" s="70">
        <v>5</v>
      </c>
      <c r="M4" s="70">
        <v>6</v>
      </c>
      <c r="N4" s="70">
        <v>7</v>
      </c>
      <c r="O4" s="70">
        <v>8</v>
      </c>
      <c r="P4" s="70">
        <v>9</v>
      </c>
      <c r="Q4" s="70">
        <v>10</v>
      </c>
      <c r="R4" s="128" t="s">
        <v>6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5.75" x14ac:dyDescent="0.25">
      <c r="A5" s="71">
        <v>1</v>
      </c>
      <c r="B5" s="106"/>
      <c r="C5" s="106"/>
      <c r="D5" s="86">
        <v>0</v>
      </c>
      <c r="E5" s="134">
        <f t="shared" ref="E5:E20" si="0">SUM(G5:BA5)</f>
        <v>0</v>
      </c>
      <c r="F5" s="111">
        <f>ROUND((+(E5*D5)),0)</f>
        <v>0</v>
      </c>
      <c r="G5" s="58"/>
      <c r="H5" s="85"/>
      <c r="I5" s="85"/>
      <c r="J5" s="85"/>
      <c r="K5" s="85"/>
      <c r="L5" s="85"/>
      <c r="M5" s="85"/>
      <c r="N5" s="85"/>
      <c r="O5" s="85"/>
      <c r="P5" s="85"/>
      <c r="Q5" s="85"/>
      <c r="R5" s="106"/>
    </row>
    <row r="6" spans="1:53" ht="15.75" x14ac:dyDescent="0.25">
      <c r="A6" s="72">
        <f>A5+1</f>
        <v>2</v>
      </c>
      <c r="B6" s="106" t="s">
        <v>36</v>
      </c>
      <c r="C6" s="106" t="s">
        <v>40</v>
      </c>
      <c r="D6" s="86">
        <v>5</v>
      </c>
      <c r="E6" s="116">
        <f t="shared" si="0"/>
        <v>0</v>
      </c>
      <c r="F6" s="112">
        <f t="shared" ref="F6:F20" si="1">ROUND((+(E6*D6)),0)</f>
        <v>0</v>
      </c>
      <c r="G6" s="58"/>
      <c r="H6" s="85"/>
      <c r="I6" s="85"/>
      <c r="J6" s="85"/>
      <c r="K6" s="85"/>
      <c r="L6" s="85"/>
      <c r="M6" s="85"/>
      <c r="N6" s="85"/>
      <c r="O6" s="85"/>
      <c r="P6" s="85"/>
      <c r="Q6" s="85"/>
      <c r="R6" s="106"/>
    </row>
    <row r="7" spans="1:53" ht="15.75" x14ac:dyDescent="0.25">
      <c r="A7" s="72">
        <f t="shared" ref="A7:A20" si="2">A6+1</f>
        <v>3</v>
      </c>
      <c r="B7" s="106" t="s">
        <v>37</v>
      </c>
      <c r="C7" s="106" t="s">
        <v>41</v>
      </c>
      <c r="D7" s="86">
        <v>1500</v>
      </c>
      <c r="E7" s="116">
        <f t="shared" si="0"/>
        <v>0</v>
      </c>
      <c r="F7" s="112">
        <f t="shared" si="1"/>
        <v>0</v>
      </c>
      <c r="G7" s="58"/>
      <c r="H7" s="85"/>
      <c r="I7" s="85"/>
      <c r="J7" s="85"/>
      <c r="K7" s="85"/>
      <c r="L7" s="85"/>
      <c r="M7" s="85"/>
      <c r="N7" s="85"/>
      <c r="O7" s="85"/>
      <c r="P7" s="85"/>
      <c r="Q7" s="85"/>
      <c r="R7" s="106"/>
    </row>
    <row r="8" spans="1:53" ht="15.75" x14ac:dyDescent="0.25">
      <c r="A8" s="72">
        <f t="shared" si="2"/>
        <v>4</v>
      </c>
      <c r="B8" s="106" t="s">
        <v>38</v>
      </c>
      <c r="C8" s="106" t="s">
        <v>42</v>
      </c>
      <c r="D8" s="86">
        <v>2.5</v>
      </c>
      <c r="E8" s="116">
        <f t="shared" si="0"/>
        <v>0</v>
      </c>
      <c r="F8" s="112">
        <f t="shared" si="1"/>
        <v>0</v>
      </c>
      <c r="G8" s="58"/>
      <c r="H8" s="85"/>
      <c r="I8" s="85"/>
      <c r="J8" s="85"/>
      <c r="K8" s="85"/>
      <c r="L8" s="85"/>
      <c r="M8" s="85"/>
      <c r="N8" s="85"/>
      <c r="O8" s="85"/>
      <c r="P8" s="85"/>
      <c r="Q8" s="85"/>
      <c r="R8" s="106"/>
    </row>
    <row r="9" spans="1:53" ht="15.75" x14ac:dyDescent="0.25">
      <c r="A9" s="72">
        <f t="shared" si="2"/>
        <v>5</v>
      </c>
      <c r="B9" s="106"/>
      <c r="C9" s="106"/>
      <c r="D9" s="86">
        <v>0</v>
      </c>
      <c r="E9" s="116">
        <f t="shared" si="0"/>
        <v>0</v>
      </c>
      <c r="F9" s="112">
        <f t="shared" si="1"/>
        <v>0</v>
      </c>
      <c r="G9" s="58"/>
      <c r="H9" s="85"/>
      <c r="I9" s="85"/>
      <c r="J9" s="85"/>
      <c r="K9" s="85"/>
      <c r="L9" s="85"/>
      <c r="M9" s="85"/>
      <c r="N9" s="85"/>
      <c r="O9" s="85"/>
      <c r="P9" s="85"/>
      <c r="Q9" s="85"/>
      <c r="R9" s="106"/>
    </row>
    <row r="10" spans="1:53" ht="15.75" x14ac:dyDescent="0.25">
      <c r="A10" s="72">
        <f t="shared" si="2"/>
        <v>6</v>
      </c>
      <c r="B10" s="106"/>
      <c r="C10" s="106"/>
      <c r="D10" s="86">
        <v>0</v>
      </c>
      <c r="E10" s="116">
        <f t="shared" si="0"/>
        <v>0</v>
      </c>
      <c r="F10" s="112">
        <f t="shared" si="1"/>
        <v>0</v>
      </c>
      <c r="G10" s="58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106"/>
    </row>
    <row r="11" spans="1:53" ht="15.75" x14ac:dyDescent="0.25">
      <c r="A11" s="72">
        <f t="shared" si="2"/>
        <v>7</v>
      </c>
      <c r="B11" s="106"/>
      <c r="C11" s="106"/>
      <c r="D11" s="86">
        <v>0</v>
      </c>
      <c r="E11" s="116">
        <f t="shared" si="0"/>
        <v>0</v>
      </c>
      <c r="F11" s="112">
        <f t="shared" si="1"/>
        <v>0</v>
      </c>
      <c r="G11" s="58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106"/>
    </row>
    <row r="12" spans="1:53" ht="15.75" x14ac:dyDescent="0.25">
      <c r="A12" s="72">
        <f t="shared" si="2"/>
        <v>8</v>
      </c>
      <c r="B12" s="106"/>
      <c r="C12" s="106"/>
      <c r="D12" s="86">
        <v>0</v>
      </c>
      <c r="E12" s="116">
        <f t="shared" si="0"/>
        <v>0</v>
      </c>
      <c r="F12" s="112">
        <f t="shared" si="1"/>
        <v>0</v>
      </c>
      <c r="G12" s="58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106"/>
    </row>
    <row r="13" spans="1:53" ht="15.75" x14ac:dyDescent="0.25">
      <c r="A13" s="72">
        <f t="shared" si="2"/>
        <v>9</v>
      </c>
      <c r="B13" s="106"/>
      <c r="C13" s="106"/>
      <c r="D13" s="86">
        <v>0</v>
      </c>
      <c r="E13" s="116">
        <f t="shared" si="0"/>
        <v>0</v>
      </c>
      <c r="F13" s="112">
        <f t="shared" si="1"/>
        <v>0</v>
      </c>
      <c r="G13" s="58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106"/>
    </row>
    <row r="14" spans="1:53" ht="15.75" x14ac:dyDescent="0.25">
      <c r="A14" s="72">
        <f t="shared" si="2"/>
        <v>10</v>
      </c>
      <c r="B14" s="106"/>
      <c r="C14" s="106"/>
      <c r="D14" s="86">
        <v>0</v>
      </c>
      <c r="E14" s="116">
        <f t="shared" si="0"/>
        <v>0</v>
      </c>
      <c r="F14" s="112">
        <f t="shared" si="1"/>
        <v>0</v>
      </c>
      <c r="G14" s="58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106"/>
    </row>
    <row r="15" spans="1:53" ht="15.75" x14ac:dyDescent="0.25">
      <c r="A15" s="72">
        <f t="shared" si="2"/>
        <v>11</v>
      </c>
      <c r="B15" s="106"/>
      <c r="C15" s="106"/>
      <c r="D15" s="86">
        <v>0</v>
      </c>
      <c r="E15" s="116">
        <f t="shared" si="0"/>
        <v>0</v>
      </c>
      <c r="F15" s="112">
        <f t="shared" si="1"/>
        <v>0</v>
      </c>
      <c r="G15" s="58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106"/>
    </row>
    <row r="16" spans="1:53" ht="15.75" x14ac:dyDescent="0.25">
      <c r="A16" s="72">
        <f t="shared" si="2"/>
        <v>12</v>
      </c>
      <c r="B16" s="106"/>
      <c r="C16" s="106"/>
      <c r="D16" s="86">
        <v>0</v>
      </c>
      <c r="E16" s="116">
        <f t="shared" si="0"/>
        <v>0</v>
      </c>
      <c r="F16" s="112">
        <f t="shared" si="1"/>
        <v>0</v>
      </c>
      <c r="G16" s="58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106"/>
    </row>
    <row r="17" spans="1:18" ht="15.75" x14ac:dyDescent="0.25">
      <c r="A17" s="72">
        <f t="shared" si="2"/>
        <v>13</v>
      </c>
      <c r="B17" s="106"/>
      <c r="C17" s="106"/>
      <c r="D17" s="86">
        <v>0</v>
      </c>
      <c r="E17" s="116">
        <f t="shared" si="0"/>
        <v>0</v>
      </c>
      <c r="F17" s="112">
        <f t="shared" si="1"/>
        <v>0</v>
      </c>
      <c r="G17" s="58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106"/>
    </row>
    <row r="18" spans="1:18" ht="15.75" x14ac:dyDescent="0.25">
      <c r="A18" s="72">
        <f t="shared" si="2"/>
        <v>14</v>
      </c>
      <c r="B18" s="106"/>
      <c r="C18" s="106"/>
      <c r="D18" s="86">
        <v>0</v>
      </c>
      <c r="E18" s="116">
        <f t="shared" si="0"/>
        <v>0</v>
      </c>
      <c r="F18" s="112">
        <f t="shared" si="1"/>
        <v>0</v>
      </c>
      <c r="G18" s="58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106"/>
    </row>
    <row r="19" spans="1:18" ht="15.75" x14ac:dyDescent="0.25">
      <c r="A19" s="72">
        <f t="shared" si="2"/>
        <v>15</v>
      </c>
      <c r="B19" s="106"/>
      <c r="C19" s="106"/>
      <c r="D19" s="86">
        <v>0</v>
      </c>
      <c r="E19" s="116">
        <f t="shared" si="0"/>
        <v>0</v>
      </c>
      <c r="F19" s="112">
        <f t="shared" si="1"/>
        <v>0</v>
      </c>
      <c r="G19" s="58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106"/>
    </row>
    <row r="20" spans="1:18" ht="16.5" thickBot="1" x14ac:dyDescent="0.3">
      <c r="A20" s="73">
        <f t="shared" si="2"/>
        <v>16</v>
      </c>
      <c r="B20" s="106" t="s">
        <v>7</v>
      </c>
      <c r="C20" s="106"/>
      <c r="D20" s="86">
        <v>0</v>
      </c>
      <c r="E20" s="117">
        <f t="shared" si="0"/>
        <v>0</v>
      </c>
      <c r="F20" s="113">
        <f t="shared" si="1"/>
        <v>0</v>
      </c>
      <c r="G20" s="58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106"/>
    </row>
    <row r="21" spans="1:18" x14ac:dyDescent="0.25">
      <c r="B21" s="1" t="s">
        <v>13</v>
      </c>
    </row>
    <row r="23" spans="1:18" x14ac:dyDescent="0.25">
      <c r="D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">
    <mergeCell ref="H1:R2"/>
  </mergeCells>
  <pageMargins left="0.7" right="0.7" top="0.75" bottom="0.75" header="0.3" footer="0.3"/>
  <pageSetup orientation="landscape" r:id="rId1"/>
  <headerFooter>
    <oddHeader>&amp;C&amp;"-,Bold"&amp;14COST PROPOSAL - MATERIAL COSTS</oddHeader>
    <oddFooter>&amp;L&amp;9FPP-301 rev-&amp;C&amp;9COST PROPOSAL - MC &amp;P of &amp;N&amp;R&amp;9 8/22/2016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view="pageLayout" zoomScale="70" zoomScaleNormal="100" zoomScalePageLayoutView="70" workbookViewId="0">
      <selection activeCell="E31" sqref="E31"/>
    </sheetView>
  </sheetViews>
  <sheetFormatPr defaultRowHeight="15" x14ac:dyDescent="0.25"/>
  <cols>
    <col min="1" max="1" width="5.28515625" style="2" bestFit="1" customWidth="1"/>
    <col min="2" max="2" width="50.85546875" style="1" customWidth="1"/>
    <col min="3" max="3" width="22" style="2" bestFit="1" customWidth="1"/>
    <col min="4" max="4" width="14.140625" style="1" bestFit="1" customWidth="1"/>
    <col min="5" max="5" width="23.42578125" style="1" customWidth="1"/>
    <col min="6" max="6" width="2" customWidth="1"/>
    <col min="7" max="7" width="12.42578125" style="2" customWidth="1"/>
    <col min="8" max="16" width="9.140625" style="2"/>
    <col min="17" max="16384" width="9.140625" style="1"/>
  </cols>
  <sheetData>
    <row r="1" spans="1:52" ht="20.25" x14ac:dyDescent="0.25">
      <c r="A1" s="60" t="s">
        <v>52</v>
      </c>
      <c r="B1" s="61"/>
      <c r="C1" s="61"/>
      <c r="D1" s="61"/>
      <c r="E1" s="62"/>
      <c r="F1" s="58"/>
      <c r="G1" s="179" t="s">
        <v>116</v>
      </c>
      <c r="H1" s="180"/>
      <c r="I1" s="180"/>
      <c r="J1" s="180"/>
      <c r="K1" s="180"/>
      <c r="L1" s="180"/>
      <c r="M1" s="180"/>
      <c r="N1" s="180"/>
      <c r="O1" s="180"/>
      <c r="P1" s="180"/>
      <c r="Q1" s="183"/>
    </row>
    <row r="2" spans="1:52" ht="15.75" thickBot="1" x14ac:dyDescent="0.3">
      <c r="A2" s="63" t="s">
        <v>34</v>
      </c>
      <c r="B2" s="59"/>
      <c r="C2" s="59"/>
      <c r="D2" s="59"/>
      <c r="E2" s="64"/>
      <c r="F2" s="58"/>
      <c r="G2" s="181"/>
      <c r="H2" s="182"/>
      <c r="I2" s="182"/>
      <c r="J2" s="182"/>
      <c r="K2" s="182"/>
      <c r="L2" s="182"/>
      <c r="M2" s="182"/>
      <c r="N2" s="182"/>
      <c r="O2" s="182"/>
      <c r="P2" s="182"/>
      <c r="Q2" s="184"/>
    </row>
    <row r="3" spans="1:52" ht="15.75" thickBot="1" x14ac:dyDescent="0.3">
      <c r="A3" s="129"/>
      <c r="B3" s="130" t="s">
        <v>10</v>
      </c>
      <c r="C3" s="131"/>
      <c r="D3" s="133">
        <f>SUM(D5:D20)</f>
        <v>0</v>
      </c>
      <c r="E3" s="132">
        <f>SUM(E5:E20)</f>
        <v>0</v>
      </c>
      <c r="F3" s="58"/>
      <c r="G3" s="125" t="s">
        <v>46</v>
      </c>
      <c r="H3" s="126"/>
      <c r="I3" s="126"/>
      <c r="J3" s="126"/>
      <c r="K3" s="126"/>
      <c r="L3" s="126"/>
      <c r="M3" s="126"/>
      <c r="N3" s="126"/>
      <c r="O3" s="126"/>
      <c r="P3" s="126"/>
      <c r="Q3" s="127"/>
    </row>
    <row r="4" spans="1:52" ht="15.75" thickBot="1" x14ac:dyDescent="0.3">
      <c r="A4" s="65" t="s">
        <v>9</v>
      </c>
      <c r="B4" s="66" t="s">
        <v>29</v>
      </c>
      <c r="C4" s="67" t="s">
        <v>30</v>
      </c>
      <c r="D4" s="67" t="s">
        <v>31</v>
      </c>
      <c r="E4" s="68" t="s">
        <v>4</v>
      </c>
      <c r="F4" s="58"/>
      <c r="G4" s="69">
        <v>1</v>
      </c>
      <c r="H4" s="70">
        <v>2</v>
      </c>
      <c r="I4" s="70">
        <v>3</v>
      </c>
      <c r="J4" s="70">
        <v>4</v>
      </c>
      <c r="K4" s="70">
        <v>5</v>
      </c>
      <c r="L4" s="70">
        <v>6</v>
      </c>
      <c r="M4" s="70">
        <v>7</v>
      </c>
      <c r="N4" s="70">
        <v>8</v>
      </c>
      <c r="O4" s="70">
        <v>9</v>
      </c>
      <c r="P4" s="70">
        <v>10</v>
      </c>
      <c r="Q4" s="128" t="s">
        <v>6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15.75" x14ac:dyDescent="0.25">
      <c r="A5" s="71">
        <v>1</v>
      </c>
      <c r="B5" s="118"/>
      <c r="C5" s="119">
        <v>0</v>
      </c>
      <c r="D5" s="115">
        <f t="shared" ref="D5:D20" si="0">SUM(F5:AZ5)</f>
        <v>0</v>
      </c>
      <c r="E5" s="111">
        <f>ROUND((+(D5*C5)),0)</f>
        <v>0</v>
      </c>
      <c r="F5" s="58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4"/>
    </row>
    <row r="6" spans="1:52" ht="15.75" x14ac:dyDescent="0.25">
      <c r="A6" s="72">
        <f>A5+1</f>
        <v>2</v>
      </c>
      <c r="B6" s="120" t="s">
        <v>43</v>
      </c>
      <c r="C6" s="114">
        <v>0</v>
      </c>
      <c r="D6" s="116">
        <v>0</v>
      </c>
      <c r="E6" s="112">
        <f t="shared" ref="E6:E20" si="1">ROUND((+(D6*C6)),0)</f>
        <v>0</v>
      </c>
      <c r="F6" s="58"/>
      <c r="G6" s="85"/>
      <c r="H6" s="85"/>
      <c r="I6" s="85"/>
      <c r="J6" s="85"/>
      <c r="K6" s="85"/>
      <c r="L6" s="85"/>
      <c r="M6" s="85"/>
      <c r="N6" s="85"/>
      <c r="O6" s="85"/>
      <c r="P6" s="85"/>
      <c r="Q6" s="106"/>
    </row>
    <row r="7" spans="1:52" ht="15.75" x14ac:dyDescent="0.25">
      <c r="A7" s="72">
        <f t="shared" ref="A7:A20" si="2">A6+1</f>
        <v>3</v>
      </c>
      <c r="B7" s="120" t="s">
        <v>44</v>
      </c>
      <c r="C7" s="114">
        <v>0</v>
      </c>
      <c r="D7" s="116">
        <v>0</v>
      </c>
      <c r="E7" s="112">
        <f t="shared" si="1"/>
        <v>0</v>
      </c>
      <c r="F7" s="58"/>
      <c r="G7" s="85"/>
      <c r="H7" s="85"/>
      <c r="I7" s="85"/>
      <c r="J7" s="85"/>
      <c r="K7" s="85"/>
      <c r="L7" s="85"/>
      <c r="M7" s="85"/>
      <c r="N7" s="85"/>
      <c r="O7" s="85"/>
      <c r="P7" s="85"/>
      <c r="Q7" s="106"/>
    </row>
    <row r="8" spans="1:52" ht="15.75" x14ac:dyDescent="0.25">
      <c r="A8" s="72">
        <f t="shared" si="2"/>
        <v>4</v>
      </c>
      <c r="B8" s="120" t="s">
        <v>45</v>
      </c>
      <c r="C8" s="114">
        <v>0</v>
      </c>
      <c r="D8" s="116">
        <v>0</v>
      </c>
      <c r="E8" s="112">
        <f t="shared" si="1"/>
        <v>0</v>
      </c>
      <c r="F8" s="58"/>
      <c r="G8" s="85"/>
      <c r="H8" s="85"/>
      <c r="I8" s="85"/>
      <c r="J8" s="85"/>
      <c r="K8" s="85"/>
      <c r="L8" s="85"/>
      <c r="M8" s="85"/>
      <c r="N8" s="85"/>
      <c r="O8" s="85"/>
      <c r="P8" s="85"/>
      <c r="Q8" s="106"/>
    </row>
    <row r="9" spans="1:52" ht="15.75" x14ac:dyDescent="0.25">
      <c r="A9" s="72">
        <f t="shared" si="2"/>
        <v>5</v>
      </c>
      <c r="B9" s="120"/>
      <c r="C9" s="114">
        <v>0</v>
      </c>
      <c r="D9" s="116">
        <f t="shared" si="0"/>
        <v>0</v>
      </c>
      <c r="E9" s="112">
        <f t="shared" si="1"/>
        <v>0</v>
      </c>
      <c r="F9" s="58"/>
      <c r="G9" s="85"/>
      <c r="H9" s="85"/>
      <c r="I9" s="85"/>
      <c r="J9" s="85"/>
      <c r="K9" s="85"/>
      <c r="L9" s="85"/>
      <c r="M9" s="85"/>
      <c r="N9" s="85"/>
      <c r="O9" s="85"/>
      <c r="P9" s="85"/>
      <c r="Q9" s="106"/>
    </row>
    <row r="10" spans="1:52" ht="15.75" x14ac:dyDescent="0.25">
      <c r="A10" s="72">
        <f t="shared" si="2"/>
        <v>6</v>
      </c>
      <c r="B10" s="120"/>
      <c r="C10" s="114">
        <v>0</v>
      </c>
      <c r="D10" s="116">
        <f t="shared" si="0"/>
        <v>0</v>
      </c>
      <c r="E10" s="112">
        <f t="shared" si="1"/>
        <v>0</v>
      </c>
      <c r="F10" s="58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106"/>
    </row>
    <row r="11" spans="1:52" ht="15.75" x14ac:dyDescent="0.25">
      <c r="A11" s="72">
        <f t="shared" si="2"/>
        <v>7</v>
      </c>
      <c r="B11" s="120"/>
      <c r="C11" s="114">
        <v>0</v>
      </c>
      <c r="D11" s="116">
        <f t="shared" si="0"/>
        <v>0</v>
      </c>
      <c r="E11" s="112">
        <f t="shared" si="1"/>
        <v>0</v>
      </c>
      <c r="F11" s="58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106"/>
    </row>
    <row r="12" spans="1:52" ht="15.75" x14ac:dyDescent="0.25">
      <c r="A12" s="72">
        <f t="shared" si="2"/>
        <v>8</v>
      </c>
      <c r="B12" s="120"/>
      <c r="C12" s="114">
        <v>0</v>
      </c>
      <c r="D12" s="116">
        <f t="shared" si="0"/>
        <v>0</v>
      </c>
      <c r="E12" s="112">
        <f t="shared" si="1"/>
        <v>0</v>
      </c>
      <c r="F12" s="58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106"/>
    </row>
    <row r="13" spans="1:52" ht="15.75" x14ac:dyDescent="0.25">
      <c r="A13" s="72">
        <f t="shared" si="2"/>
        <v>9</v>
      </c>
      <c r="B13" s="120"/>
      <c r="C13" s="114">
        <v>0</v>
      </c>
      <c r="D13" s="116">
        <f t="shared" si="0"/>
        <v>0</v>
      </c>
      <c r="E13" s="112">
        <f t="shared" si="1"/>
        <v>0</v>
      </c>
      <c r="F13" s="58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106"/>
    </row>
    <row r="14" spans="1:52" ht="15.75" x14ac:dyDescent="0.25">
      <c r="A14" s="72">
        <f t="shared" si="2"/>
        <v>10</v>
      </c>
      <c r="B14" s="120"/>
      <c r="C14" s="114">
        <v>0</v>
      </c>
      <c r="D14" s="116">
        <f t="shared" si="0"/>
        <v>0</v>
      </c>
      <c r="E14" s="112">
        <f t="shared" si="1"/>
        <v>0</v>
      </c>
      <c r="F14" s="58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106"/>
    </row>
    <row r="15" spans="1:52" ht="15.75" x14ac:dyDescent="0.25">
      <c r="A15" s="72">
        <f t="shared" si="2"/>
        <v>11</v>
      </c>
      <c r="B15" s="120"/>
      <c r="C15" s="114">
        <v>0</v>
      </c>
      <c r="D15" s="116">
        <f t="shared" si="0"/>
        <v>0</v>
      </c>
      <c r="E15" s="112">
        <f t="shared" si="1"/>
        <v>0</v>
      </c>
      <c r="F15" s="58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106"/>
    </row>
    <row r="16" spans="1:52" ht="15.75" x14ac:dyDescent="0.25">
      <c r="A16" s="72">
        <f t="shared" si="2"/>
        <v>12</v>
      </c>
      <c r="B16" s="120"/>
      <c r="C16" s="114">
        <v>0</v>
      </c>
      <c r="D16" s="116">
        <f t="shared" si="0"/>
        <v>0</v>
      </c>
      <c r="E16" s="112">
        <f t="shared" si="1"/>
        <v>0</v>
      </c>
      <c r="F16" s="58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106"/>
    </row>
    <row r="17" spans="1:17" ht="15.75" x14ac:dyDescent="0.25">
      <c r="A17" s="72">
        <f t="shared" si="2"/>
        <v>13</v>
      </c>
      <c r="B17" s="120"/>
      <c r="C17" s="114">
        <v>0</v>
      </c>
      <c r="D17" s="116">
        <f t="shared" si="0"/>
        <v>0</v>
      </c>
      <c r="E17" s="112">
        <f t="shared" si="1"/>
        <v>0</v>
      </c>
      <c r="F17" s="58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106"/>
    </row>
    <row r="18" spans="1:17" ht="15.75" x14ac:dyDescent="0.25">
      <c r="A18" s="72">
        <f t="shared" si="2"/>
        <v>14</v>
      </c>
      <c r="B18" s="120"/>
      <c r="C18" s="114">
        <v>0</v>
      </c>
      <c r="D18" s="116">
        <f t="shared" si="0"/>
        <v>0</v>
      </c>
      <c r="E18" s="112">
        <f t="shared" si="1"/>
        <v>0</v>
      </c>
      <c r="F18" s="58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106"/>
    </row>
    <row r="19" spans="1:17" ht="15.75" x14ac:dyDescent="0.25">
      <c r="A19" s="72">
        <f t="shared" si="2"/>
        <v>15</v>
      </c>
      <c r="B19" s="120"/>
      <c r="C19" s="114">
        <v>0</v>
      </c>
      <c r="D19" s="116">
        <f t="shared" si="0"/>
        <v>0</v>
      </c>
      <c r="E19" s="112">
        <f t="shared" si="1"/>
        <v>0</v>
      </c>
      <c r="F19" s="58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106"/>
    </row>
    <row r="20" spans="1:17" ht="16.5" thickBot="1" x14ac:dyDescent="0.3">
      <c r="A20" s="73">
        <f t="shared" si="2"/>
        <v>16</v>
      </c>
      <c r="B20" s="121" t="s">
        <v>7</v>
      </c>
      <c r="C20" s="122">
        <v>0</v>
      </c>
      <c r="D20" s="117">
        <f t="shared" si="0"/>
        <v>0</v>
      </c>
      <c r="E20" s="113">
        <f t="shared" si="1"/>
        <v>0</v>
      </c>
      <c r="F20" s="58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106"/>
    </row>
    <row r="21" spans="1:17" x14ac:dyDescent="0.25">
      <c r="B21" s="1" t="s">
        <v>13</v>
      </c>
    </row>
    <row r="23" spans="1:17" x14ac:dyDescent="0.25">
      <c r="C23" s="1"/>
      <c r="G23" s="1"/>
      <c r="H23" s="1"/>
      <c r="I23" s="1"/>
      <c r="J23" s="1"/>
      <c r="K23" s="1"/>
      <c r="L23" s="1"/>
      <c r="M23" s="1"/>
      <c r="N23" s="1"/>
      <c r="O23" s="1"/>
      <c r="P23" s="1"/>
    </row>
  </sheetData>
  <mergeCells count="1">
    <mergeCell ref="G1:Q2"/>
  </mergeCells>
  <pageMargins left="0.7" right="0.7" top="0.75" bottom="0.75" header="0.3" footer="0.3"/>
  <pageSetup orientation="landscape" r:id="rId1"/>
  <headerFooter>
    <oddHeader>&amp;C&amp;"-,Bold"&amp;14COST PROPOSAL - EQUIPMENT COSTS</oddHeader>
    <oddFooter>&amp;L&amp;9FPP-301 rev-&amp;C&amp;9Cost Proposal - EC &amp;P of &amp;N&amp;R&amp;9 8/22/2016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Layout" topLeftCell="A4" zoomScaleNormal="100" workbookViewId="0">
      <selection activeCell="G30" sqref="G30"/>
    </sheetView>
  </sheetViews>
  <sheetFormatPr defaultColWidth="9.140625" defaultRowHeight="14.25" x14ac:dyDescent="0.2"/>
  <cols>
    <col min="1" max="1" width="19.5703125" style="4" customWidth="1"/>
    <col min="2" max="7" width="14" style="4" customWidth="1"/>
    <col min="8" max="8" width="8.140625" style="4" bestFit="1" customWidth="1"/>
    <col min="9" max="16384" width="9.140625" style="4"/>
  </cols>
  <sheetData>
    <row r="1" spans="1:8" s="3" customFormat="1" ht="34.5" customHeight="1" thickBot="1" x14ac:dyDescent="0.3">
      <c r="A1" s="42" t="s">
        <v>26</v>
      </c>
      <c r="B1" s="93">
        <f t="shared" ref="B1:G1" si="0">B14+B26</f>
        <v>0</v>
      </c>
      <c r="C1" s="93">
        <f t="shared" si="0"/>
        <v>0</v>
      </c>
      <c r="D1" s="93">
        <f t="shared" si="0"/>
        <v>0</v>
      </c>
      <c r="E1" s="93">
        <f t="shared" si="0"/>
        <v>0</v>
      </c>
      <c r="F1" s="93">
        <f t="shared" si="0"/>
        <v>0</v>
      </c>
      <c r="G1" s="93">
        <f t="shared" si="0"/>
        <v>0</v>
      </c>
      <c r="H1" s="94">
        <f>SUM(B1:G1)</f>
        <v>0</v>
      </c>
    </row>
    <row r="2" spans="1:8" s="3" customFormat="1" ht="11.25" customHeight="1" thickBot="1" x14ac:dyDescent="0.25">
      <c r="A2" s="43"/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191"/>
      <c r="B3" s="193" t="s">
        <v>49</v>
      </c>
      <c r="C3" s="194"/>
      <c r="D3" s="194"/>
      <c r="E3" s="194"/>
      <c r="F3" s="194"/>
      <c r="G3" s="195"/>
      <c r="H3" s="44"/>
    </row>
    <row r="4" spans="1:8" ht="15" thickBot="1" x14ac:dyDescent="0.25">
      <c r="A4" s="192"/>
      <c r="B4" s="45">
        <v>1</v>
      </c>
      <c r="C4" s="46">
        <v>2</v>
      </c>
      <c r="D4" s="46">
        <v>3</v>
      </c>
      <c r="E4" s="46">
        <v>4</v>
      </c>
      <c r="F4" s="46">
        <v>5</v>
      </c>
      <c r="G4" s="47">
        <v>6</v>
      </c>
      <c r="H4" s="48"/>
    </row>
    <row r="5" spans="1:8" ht="15" x14ac:dyDescent="0.2">
      <c r="A5" s="107" t="s">
        <v>25</v>
      </c>
      <c r="B5" s="95"/>
      <c r="C5" s="102"/>
      <c r="D5" s="102"/>
      <c r="E5" s="102"/>
      <c r="F5" s="102"/>
      <c r="G5" s="102"/>
      <c r="H5" s="49"/>
    </row>
    <row r="6" spans="1:8" ht="15" x14ac:dyDescent="0.2">
      <c r="A6" s="108" t="s">
        <v>20</v>
      </c>
      <c r="B6" s="96"/>
      <c r="C6" s="103"/>
      <c r="D6" s="103"/>
      <c r="E6" s="103"/>
      <c r="F6" s="103"/>
      <c r="G6" s="103"/>
      <c r="H6" s="35"/>
    </row>
    <row r="7" spans="1:8" ht="15" x14ac:dyDescent="0.2">
      <c r="A7" s="108" t="s">
        <v>22</v>
      </c>
      <c r="B7" s="97">
        <v>0</v>
      </c>
      <c r="C7" s="104">
        <v>0</v>
      </c>
      <c r="D7" s="104">
        <v>0</v>
      </c>
      <c r="E7" s="104">
        <v>0</v>
      </c>
      <c r="F7" s="104">
        <v>0</v>
      </c>
      <c r="G7" s="104">
        <v>0</v>
      </c>
      <c r="H7" s="36"/>
    </row>
    <row r="8" spans="1:8" ht="15" x14ac:dyDescent="0.2">
      <c r="A8" s="108" t="s">
        <v>24</v>
      </c>
      <c r="B8" s="97">
        <v>0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36"/>
    </row>
    <row r="9" spans="1:8" ht="15" x14ac:dyDescent="0.2">
      <c r="A9" s="108" t="s">
        <v>125</v>
      </c>
      <c r="B9" s="98">
        <v>0</v>
      </c>
      <c r="C9" s="105">
        <v>0</v>
      </c>
      <c r="D9" s="105">
        <v>0</v>
      </c>
      <c r="E9" s="105">
        <v>0</v>
      </c>
      <c r="F9" s="105">
        <v>0</v>
      </c>
      <c r="G9" s="105">
        <v>0</v>
      </c>
      <c r="H9" s="36"/>
    </row>
    <row r="10" spans="1:8" ht="15" x14ac:dyDescent="0.2">
      <c r="A10" s="108" t="s">
        <v>126</v>
      </c>
      <c r="B10" s="98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36"/>
    </row>
    <row r="11" spans="1:8" ht="15" x14ac:dyDescent="0.2">
      <c r="A11" s="108" t="s">
        <v>27</v>
      </c>
      <c r="B11" s="98">
        <v>0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37"/>
    </row>
    <row r="12" spans="1:8" ht="26.25" thickBot="1" x14ac:dyDescent="0.25">
      <c r="A12" s="109" t="s">
        <v>28</v>
      </c>
      <c r="B12" s="98">
        <v>0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  <c r="H12" s="49"/>
    </row>
    <row r="13" spans="1:8" x14ac:dyDescent="0.2">
      <c r="A13" s="107" t="s">
        <v>21</v>
      </c>
      <c r="B13" s="99">
        <f>ROUNDDOWN((+(B8*B9)+(B8*B10)+B11+B12),0)</f>
        <v>0</v>
      </c>
      <c r="C13" s="87">
        <f t="shared" ref="C13:G13" si="1">ROUNDDOWN((+(C8*C9)+(C8*C10)+C11+C12),0)</f>
        <v>0</v>
      </c>
      <c r="D13" s="87">
        <f t="shared" si="1"/>
        <v>0</v>
      </c>
      <c r="E13" s="87">
        <f t="shared" si="1"/>
        <v>0</v>
      </c>
      <c r="F13" s="87">
        <f t="shared" si="1"/>
        <v>0</v>
      </c>
      <c r="G13" s="88">
        <f t="shared" si="1"/>
        <v>0</v>
      </c>
      <c r="H13" s="91" t="s">
        <v>2</v>
      </c>
    </row>
    <row r="14" spans="1:8" ht="15" thickBot="1" x14ac:dyDescent="0.25">
      <c r="A14" s="110" t="s">
        <v>23</v>
      </c>
      <c r="B14" s="100">
        <f>B13*B7</f>
        <v>0</v>
      </c>
      <c r="C14" s="89">
        <f t="shared" ref="C14:G14" si="2">C13*C7</f>
        <v>0</v>
      </c>
      <c r="D14" s="89">
        <f t="shared" si="2"/>
        <v>0</v>
      </c>
      <c r="E14" s="89">
        <f t="shared" si="2"/>
        <v>0</v>
      </c>
      <c r="F14" s="89">
        <f t="shared" si="2"/>
        <v>0</v>
      </c>
      <c r="G14" s="90">
        <f t="shared" si="2"/>
        <v>0</v>
      </c>
      <c r="H14" s="92">
        <f>SUM(B14:G14)</f>
        <v>0</v>
      </c>
    </row>
    <row r="15" spans="1:8" ht="15" thickBot="1" x14ac:dyDescent="0.25">
      <c r="A15" s="38"/>
      <c r="B15" s="39"/>
      <c r="C15" s="39"/>
      <c r="D15" s="39"/>
      <c r="E15" s="39"/>
      <c r="F15" s="39"/>
      <c r="G15" s="39"/>
      <c r="H15" s="40"/>
    </row>
    <row r="16" spans="1:8" ht="15" customHeight="1" x14ac:dyDescent="0.2">
      <c r="A16" s="191" t="s">
        <v>128</v>
      </c>
      <c r="B16" s="193" t="s">
        <v>49</v>
      </c>
      <c r="C16" s="194"/>
      <c r="D16" s="194"/>
      <c r="E16" s="194"/>
      <c r="F16" s="194"/>
      <c r="G16" s="195"/>
      <c r="H16" s="44"/>
    </row>
    <row r="17" spans="1:9" ht="14.25" customHeight="1" thickBot="1" x14ac:dyDescent="0.25">
      <c r="A17" s="192"/>
      <c r="B17" s="45">
        <v>1</v>
      </c>
      <c r="C17" s="46">
        <v>2</v>
      </c>
      <c r="D17" s="46">
        <v>3</v>
      </c>
      <c r="E17" s="46">
        <v>4</v>
      </c>
      <c r="F17" s="46">
        <v>5</v>
      </c>
      <c r="G17" s="47">
        <v>6</v>
      </c>
      <c r="H17" s="48"/>
    </row>
    <row r="18" spans="1:9" ht="15" x14ac:dyDescent="0.2">
      <c r="A18" s="107" t="s">
        <v>25</v>
      </c>
      <c r="B18" s="95"/>
      <c r="C18" s="102"/>
      <c r="D18" s="102"/>
      <c r="E18" s="102"/>
      <c r="F18" s="102"/>
      <c r="G18" s="102"/>
      <c r="H18" s="49"/>
    </row>
    <row r="19" spans="1:9" ht="15" x14ac:dyDescent="0.2">
      <c r="A19" s="108" t="s">
        <v>20</v>
      </c>
      <c r="B19" s="96"/>
      <c r="C19" s="103"/>
      <c r="D19" s="103"/>
      <c r="E19" s="103"/>
      <c r="F19" s="103"/>
      <c r="G19" s="103"/>
      <c r="H19" s="35"/>
    </row>
    <row r="20" spans="1:9" ht="15" x14ac:dyDescent="0.2">
      <c r="A20" s="108" t="s">
        <v>22</v>
      </c>
      <c r="B20" s="97">
        <v>0</v>
      </c>
      <c r="C20" s="104">
        <v>0</v>
      </c>
      <c r="D20" s="104">
        <v>0</v>
      </c>
      <c r="E20" s="104">
        <v>0</v>
      </c>
      <c r="F20" s="104">
        <v>0</v>
      </c>
      <c r="G20" s="104">
        <v>0</v>
      </c>
      <c r="H20" s="36"/>
    </row>
    <row r="21" spans="1:9" ht="15" x14ac:dyDescent="0.2">
      <c r="A21" s="108" t="s">
        <v>24</v>
      </c>
      <c r="B21" s="97">
        <v>0</v>
      </c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36"/>
    </row>
    <row r="22" spans="1:9" ht="15" x14ac:dyDescent="0.2">
      <c r="A22" s="108" t="s">
        <v>125</v>
      </c>
      <c r="B22" s="98">
        <v>0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  <c r="H22" s="36"/>
    </row>
    <row r="23" spans="1:9" ht="15" x14ac:dyDescent="0.2">
      <c r="A23" s="108" t="s">
        <v>126</v>
      </c>
      <c r="B23" s="98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36"/>
    </row>
    <row r="24" spans="1:9" ht="15" x14ac:dyDescent="0.2">
      <c r="A24" s="108" t="s">
        <v>27</v>
      </c>
      <c r="B24" s="98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37"/>
    </row>
    <row r="25" spans="1:9" ht="26.25" thickBot="1" x14ac:dyDescent="0.25">
      <c r="A25" s="109" t="s">
        <v>28</v>
      </c>
      <c r="B25" s="98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49"/>
    </row>
    <row r="26" spans="1:9" x14ac:dyDescent="0.2">
      <c r="A26" s="107" t="s">
        <v>21</v>
      </c>
      <c r="B26" s="99">
        <f>ROUNDDOWN((+(B21*B22)+(B21*B23)+B24+B25),0)</f>
        <v>0</v>
      </c>
      <c r="C26" s="87">
        <f t="shared" ref="C26" si="3">ROUNDDOWN((+(C21*C22)+(C21*C23)+C24+C25),0)</f>
        <v>0</v>
      </c>
      <c r="D26" s="87">
        <f t="shared" ref="D26" si="4">ROUNDDOWN((+(D21*D22)+(D21*D23)+D24+D25),0)</f>
        <v>0</v>
      </c>
      <c r="E26" s="87">
        <f t="shared" ref="E26" si="5">ROUNDDOWN((+(E21*E22)+(E21*E23)+E24+E25),0)</f>
        <v>0</v>
      </c>
      <c r="F26" s="87">
        <f t="shared" ref="F26" si="6">ROUNDDOWN((+(F21*F22)+(F21*F23)+F24+F25),0)</f>
        <v>0</v>
      </c>
      <c r="G26" s="88">
        <f t="shared" ref="G26" si="7">ROUNDDOWN((+(G21*G22)+(G21*G23)+G24+G25),0)</f>
        <v>0</v>
      </c>
      <c r="H26" s="91" t="s">
        <v>2</v>
      </c>
    </row>
    <row r="27" spans="1:9" ht="15" thickBot="1" x14ac:dyDescent="0.25">
      <c r="A27" s="110" t="s">
        <v>23</v>
      </c>
      <c r="B27" s="100">
        <f>B26*B20</f>
        <v>0</v>
      </c>
      <c r="C27" s="89">
        <f t="shared" ref="C27" si="8">C26*C20</f>
        <v>0</v>
      </c>
      <c r="D27" s="89">
        <f t="shared" ref="D27" si="9">D26*D20</f>
        <v>0</v>
      </c>
      <c r="E27" s="89">
        <f t="shared" ref="E27" si="10">E26*E20</f>
        <v>0</v>
      </c>
      <c r="F27" s="89">
        <f t="shared" ref="F27" si="11">F26*F20</f>
        <v>0</v>
      </c>
      <c r="G27" s="90">
        <f t="shared" ref="G27" si="12">G26*G20</f>
        <v>0</v>
      </c>
      <c r="H27" s="92">
        <f>SUM(B27:G27)</f>
        <v>0</v>
      </c>
    </row>
    <row r="28" spans="1:9" x14ac:dyDescent="0.2">
      <c r="A28" s="101" t="s">
        <v>48</v>
      </c>
      <c r="B28" s="41"/>
      <c r="C28" s="41"/>
      <c r="D28" s="41"/>
      <c r="E28" s="41"/>
      <c r="F28" s="41"/>
      <c r="G28" s="41"/>
      <c r="H28" s="41"/>
    </row>
    <row r="29" spans="1:9" x14ac:dyDescent="0.2">
      <c r="A29" s="50" t="s">
        <v>53</v>
      </c>
      <c r="B29" s="51"/>
      <c r="C29" s="51"/>
      <c r="D29" s="51"/>
      <c r="E29" s="51"/>
      <c r="F29" s="51"/>
      <c r="G29" s="51"/>
      <c r="H29" s="51"/>
      <c r="I29" s="52"/>
    </row>
    <row r="30" spans="1:9" x14ac:dyDescent="0.2">
      <c r="A30" s="56" t="s">
        <v>130</v>
      </c>
      <c r="B30" s="53"/>
      <c r="C30" s="53"/>
      <c r="D30" s="54"/>
      <c r="E30" s="54"/>
      <c r="F30" s="54"/>
      <c r="G30" s="53"/>
      <c r="H30" s="55"/>
      <c r="I30" s="52"/>
    </row>
    <row r="31" spans="1:9" x14ac:dyDescent="0.2">
      <c r="A31" s="57" t="s">
        <v>129</v>
      </c>
      <c r="B31" s="53"/>
      <c r="C31" s="53"/>
      <c r="D31" s="54"/>
      <c r="E31" s="54"/>
      <c r="F31" s="54"/>
      <c r="G31" s="53"/>
      <c r="H31" s="55"/>
      <c r="I31" s="52"/>
    </row>
    <row r="32" spans="1:9" x14ac:dyDescent="0.2">
      <c r="A32" s="57" t="s">
        <v>127</v>
      </c>
      <c r="B32" s="53"/>
      <c r="C32" s="53"/>
      <c r="D32" s="54"/>
      <c r="E32" s="54"/>
      <c r="F32" s="54"/>
      <c r="G32" s="53"/>
      <c r="H32" s="55"/>
      <c r="I32" s="52"/>
    </row>
  </sheetData>
  <mergeCells count="4">
    <mergeCell ref="A3:A4"/>
    <mergeCell ref="B3:G3"/>
    <mergeCell ref="A16:A17"/>
    <mergeCell ref="B16:G16"/>
  </mergeCells>
  <pageMargins left="0.7" right="0.7" top="0.75" bottom="0.75" header="0.3" footer="0.3"/>
  <pageSetup orientation="landscape" r:id="rId1"/>
  <headerFooter>
    <oddHeader>&amp;C&amp;"-,Bold"&amp;14COST PROPOSAL - TRAVEL</oddHeader>
    <oddFooter>&amp;L&amp;9FPP-301 rev-&amp;C&amp;9Cost Proposal  - TC &amp;P of &amp;N&amp;R&amp;9 8/22/16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view="pageLayout" zoomScaleNormal="100" workbookViewId="0">
      <selection activeCell="B8" sqref="B8"/>
    </sheetView>
  </sheetViews>
  <sheetFormatPr defaultRowHeight="15" x14ac:dyDescent="0.25"/>
  <cols>
    <col min="2" max="2" width="101.42578125" customWidth="1"/>
  </cols>
  <sheetData>
    <row r="2" spans="2:2" ht="26.25" x14ac:dyDescent="0.4">
      <c r="B2" s="5" t="s">
        <v>118</v>
      </c>
    </row>
    <row r="3" spans="2:2" ht="26.25" x14ac:dyDescent="0.4">
      <c r="B3" s="5"/>
    </row>
    <row r="4" spans="2:2" ht="127.5" customHeight="1" x14ac:dyDescent="0.25">
      <c r="B4" s="6" t="s">
        <v>114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Cost Proposal</vt:lpstr>
      <vt:lpstr>Direct Labor Costs</vt:lpstr>
      <vt:lpstr>Sub-Consultant Cost</vt:lpstr>
      <vt:lpstr>Other Direct Costs</vt:lpstr>
      <vt:lpstr>Material Costs</vt:lpstr>
      <vt:lpstr>Equipment Costs</vt:lpstr>
      <vt:lpstr>Travel - MRY GSA</vt:lpstr>
      <vt:lpstr>Sub Contractors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Said</dc:creator>
  <cp:lastModifiedBy>Jen Simon</cp:lastModifiedBy>
  <cp:lastPrinted>2016-08-22T23:21:25Z</cp:lastPrinted>
  <dcterms:created xsi:type="dcterms:W3CDTF">2015-12-23T19:26:09Z</dcterms:created>
  <dcterms:modified xsi:type="dcterms:W3CDTF">2016-11-15T18:25:14Z</dcterms:modified>
</cp:coreProperties>
</file>